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autoCompressPictures="0" defaultThemeVersion="166925"/>
  <mc:AlternateContent xmlns:mc="http://schemas.openxmlformats.org/markup-compatibility/2006">
    <mc:Choice Requires="x15">
      <x15ac:absPath xmlns:x15ac="http://schemas.microsoft.com/office/spreadsheetml/2010/11/ac" url="C:\Users\FFinazzi\Desktop\"/>
    </mc:Choice>
  </mc:AlternateContent>
  <bookViews>
    <workbookView xWindow="0" yWindow="0" windowWidth="28800" windowHeight="16200"/>
  </bookViews>
  <sheets>
    <sheet name="MOD OFF ECONOMICA VERDE" sheetId="1" r:id="rId1"/>
  </sheets>
  <definedNames>
    <definedName name="_xlnm.Print_Area" localSheetId="0">'MOD OFF ECONOMICA VERDE'!$A$1:$O$91</definedName>
  </definedName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O62" i="1" l="1"/>
  <c r="O23" i="1"/>
  <c r="O24" i="1"/>
  <c r="O25" i="1"/>
  <c r="O27" i="1"/>
  <c r="O28" i="1"/>
  <c r="O29" i="1"/>
  <c r="O31" i="1"/>
  <c r="I32" i="1"/>
  <c r="O32" i="1"/>
  <c r="O33" i="1"/>
  <c r="O34" i="1"/>
  <c r="O36" i="1"/>
  <c r="O37" i="1"/>
  <c r="O38" i="1"/>
  <c r="O40" i="1"/>
  <c r="O41" i="1"/>
  <c r="O42" i="1"/>
  <c r="O43" i="1"/>
  <c r="O44" i="1"/>
  <c r="O45" i="1"/>
  <c r="O47" i="1"/>
  <c r="O49" i="1"/>
  <c r="O51" i="1"/>
  <c r="O53" i="1"/>
  <c r="O55" i="1"/>
  <c r="O56" i="1"/>
  <c r="O58" i="1"/>
  <c r="O64" i="1" l="1"/>
  <c r="O66" i="1" s="1"/>
  <c r="O68" i="1" s="1"/>
  <c r="C18" i="1" s="1"/>
  <c r="M18" i="1" s="1"/>
  <c r="O18" i="1" s="1"/>
</calcChain>
</file>

<file path=xl/sharedStrings.xml><?xml version="1.0" encoding="utf-8"?>
<sst xmlns="http://schemas.openxmlformats.org/spreadsheetml/2006/main" count="147" uniqueCount="106">
  <si>
    <t>GARA D’APPALTO A PROCEDURA APERTA PER L’AFFIDAMENTO DEL SERVIZIO DI MANUTENZIONE DELLE AREE A VERDE DI PERTINENZA DEGLI IMMOBILI IN USO, A QUALSIASI TITOLO, DALL’UNIVERSITÀ DEGLI STUDI DI MILANO.</t>
  </si>
  <si>
    <t>La sottoscritta Società</t>
  </si>
  <si>
    <t xml:space="preserve"> in persona del </t>
  </si>
  <si>
    <t xml:space="preserve"> nella sua qualità di </t>
  </si>
  <si>
    <t>e quindi munito di poteri idonei</t>
  </si>
  <si>
    <t>SI IMPEGNA</t>
  </si>
  <si>
    <t>ad erogare i servizi di manutenzione delle aree a verde di pertinenza degli immobili in uso, a qualisasi titolo, dall'Università degli Studi di Milano con le modalità indicate nell’apposito capitolato e relativi allegati e applicando i seguenti prezzi:</t>
  </si>
  <si>
    <t>NB. L'Offerente deve compilare ESCLUSIVAMENTE le celle di colore azzurro</t>
  </si>
  <si>
    <t>B.1</t>
  </si>
  <si>
    <t>Unità di misura</t>
  </si>
  <si>
    <t>Base d'Asta</t>
  </si>
  <si>
    <t>Ribasso Offerto</t>
  </si>
  <si>
    <t>in cifre</t>
  </si>
  <si>
    <t>AMBITI</t>
  </si>
  <si>
    <t>LAVORAZIONI</t>
  </si>
  <si>
    <r>
      <t xml:space="preserve">COD. LAVORAZIONE </t>
    </r>
    <r>
      <rPr>
        <i/>
        <sz val="10"/>
        <rFont val="Arial"/>
        <family val="2"/>
      </rPr>
      <t>Allegato 2 del Capitolato Tecnico</t>
    </r>
  </si>
  <si>
    <t>Quantità stimate annuali</t>
  </si>
  <si>
    <t>Prezzo unitario offerto</t>
  </si>
  <si>
    <t>Importo annuo offerto</t>
  </si>
  <si>
    <t>TAPPETI ERBOSI</t>
  </si>
  <si>
    <t>TAGLIO DELL'ERBA</t>
  </si>
  <si>
    <t>Lavorazione 3</t>
  </si>
  <si>
    <t>€/mq</t>
  </si>
  <si>
    <t>CONCIMAZIONE</t>
  </si>
  <si>
    <t>Lavorazione 4a</t>
  </si>
  <si>
    <t>SEMINA</t>
  </si>
  <si>
    <t>TAPPEZZANTI ERBACEE ED ARBUSTIVE</t>
  </si>
  <si>
    <t>POTATURA VERDE</t>
  </si>
  <si>
    <t>Lavorazione 6b</t>
  </si>
  <si>
    <t>Lavorazione 4b</t>
  </si>
  <si>
    <t>REIMPIANTO DI PIANTE MORTE O NUOVI IMPIANTI</t>
  </si>
  <si>
    <t>SIEPI</t>
  </si>
  <si>
    <t>Lavorazione 6a</t>
  </si>
  <si>
    <t>€/ml</t>
  </si>
  <si>
    <t>POTATURA SUL BRUNO</t>
  </si>
  <si>
    <t>ESTIRPAZIONE</t>
  </si>
  <si>
    <t>CESPUGLI</t>
  </si>
  <si>
    <t>Lavorazione 6c</t>
  </si>
  <si>
    <t>€/cad</t>
  </si>
  <si>
    <t>ALBERI</t>
  </si>
  <si>
    <t xml:space="preserve">POTATURA SUL BRUNO ALBERI ALTEZZA &gt; 10 M </t>
  </si>
  <si>
    <t xml:space="preserve">POTATURA SUL BRUNO ALTEZZA &lt; 10 M </t>
  </si>
  <si>
    <t>POTATURA IN ARRAMPICATA</t>
  </si>
  <si>
    <t>RACCOLTA FOGLIE</t>
  </si>
  <si>
    <t>Lavorazione 12</t>
  </si>
  <si>
    <t>IMPIANTO DI IRRIGAZIONE</t>
  </si>
  <si>
    <t xml:space="preserve">AZIONAMENTO/CHIUSURA IMPIANTO; PULIZIA E CONTROLLO GENERALE; RIPARAZIONI/SOSTITUZIONI VARIE. </t>
  </si>
  <si>
    <t>Lavorazione 5</t>
  </si>
  <si>
    <t>a corpo</t>
  </si>
  <si>
    <t>nd</t>
  </si>
  <si>
    <t>MONITORAGGIO</t>
  </si>
  <si>
    <t>MONITORAGGIO DEL VERDE</t>
  </si>
  <si>
    <t>Lavorazione 1</t>
  </si>
  <si>
    <t>AREE PEDONALI</t>
  </si>
  <si>
    <t>Lavorazione 2</t>
  </si>
  <si>
    <t>AGGIORNAMENTO VTA</t>
  </si>
  <si>
    <t>ESAME VISIVO ED ATTIVITA' COMPLEMENTARI</t>
  </si>
  <si>
    <t>Lavorazione 13a</t>
  </si>
  <si>
    <t>ESAME STRUMENTALE</t>
  </si>
  <si>
    <t>Lavorazione 13b</t>
  </si>
  <si>
    <t>PROTEZIONE DA AGENTI PATOGENI E PARASSITI</t>
  </si>
  <si>
    <t>DIFESA FITOSANITARIA</t>
  </si>
  <si>
    <t>B.2</t>
  </si>
  <si>
    <t>in lettere</t>
  </si>
  <si>
    <t>__________________________________________</t>
  </si>
  <si>
    <t>DICHIARA</t>
  </si>
  <si>
    <t>Data</t>
  </si>
  <si>
    <t>Firma</t>
  </si>
  <si>
    <t>Le offerte presentate non dovranno avere più di tre cifre decimali. Qualora vengano presentate offerte che abbiamo più di tre cifre decimali, si procederà all’arrotondamento per difetto alla terza cifra decimale.</t>
  </si>
  <si>
    <t>€</t>
  </si>
  <si>
    <t>RIBASSO UNICO SU IMPORTO PRESUNTO TRIENNALE DI GARA A CANONE</t>
  </si>
  <si>
    <r>
      <t xml:space="preserve">Per ogni lavorazione elencata di seguito, l'Offerente dovrà quotare il </t>
    </r>
    <r>
      <rPr>
        <b/>
        <sz val="11"/>
        <rFont val="Arial"/>
        <family val="2"/>
      </rPr>
      <t>prezzo unitario offerto</t>
    </r>
    <r>
      <rPr>
        <sz val="11"/>
        <rFont val="Arial"/>
        <family val="2"/>
      </rPr>
      <t xml:space="preserve"> il quale, moltiplicato automaticamente dal presente foglio di calcolo per le quantità e il numero degli interventi annui richiesti, determinerà l'importo annuale offerto per la singola lavorazione. La somma degli importi annuali delle singole lavorazioni determinerà l'importo del </t>
    </r>
    <r>
      <rPr>
        <b/>
        <sz val="11"/>
        <rFont val="Arial"/>
        <family val="2"/>
      </rPr>
      <t>Canone annuo</t>
    </r>
    <r>
      <rPr>
        <sz val="11"/>
        <rFont val="Arial"/>
        <family val="2"/>
      </rPr>
      <t xml:space="preserve"> offerto dall'Offerente. 
I singoli prezzi unitari offerti dovranno inoltre essere utilizzati dall'Offerente, durante tutto il periodo di validità contrattuale, per la quotazione delle eventuali </t>
    </r>
    <r>
      <rPr>
        <b/>
        <sz val="11"/>
        <rFont val="Arial"/>
        <family val="2"/>
      </rPr>
      <t>Attività Integrative su Richiesta</t>
    </r>
    <r>
      <rPr>
        <sz val="11"/>
        <rFont val="Arial"/>
        <family val="2"/>
      </rPr>
      <t xml:space="preserve"> (remunerate Extra Canone) che potranno essere richieste dalla Stazione Appaltante. </t>
    </r>
  </si>
  <si>
    <t>Importo totale Canone annuo offerto</t>
  </si>
  <si>
    <t>Importo totale Canone triennale offerto</t>
  </si>
  <si>
    <t>Importo triennale offerto</t>
  </si>
  <si>
    <t>Importo annuale offerto</t>
  </si>
  <si>
    <r>
      <t xml:space="preserve">ABBATTIMENTO ALTEZZA &gt; 10 M 
</t>
    </r>
    <r>
      <rPr>
        <i/>
        <sz val="11"/>
        <color theme="1"/>
        <rFont val="Calibri"/>
        <family val="2"/>
        <scheme val="minor"/>
      </rPr>
      <t>(Incluso gestione pratiche edilizie)</t>
    </r>
  </si>
  <si>
    <r>
      <t xml:space="preserve">ABBATTIMENTO ALTEZZA &lt; 10 M 
</t>
    </r>
    <r>
      <rPr>
        <i/>
        <sz val="11"/>
        <color theme="1"/>
        <rFont val="Calibri"/>
        <family val="2"/>
        <scheme val="minor"/>
      </rPr>
      <t>(Incluso gestione pratiche edilizie)</t>
    </r>
  </si>
  <si>
    <t>Lavorazione 14</t>
  </si>
  <si>
    <t>LISTINO STANDARD</t>
  </si>
  <si>
    <t>RIBASSO UNICO SUI PREZZI DEI LISTINI DI RIFERIMENTO</t>
  </si>
  <si>
    <t>L’offerta dovrà essere sottoscritta da soggetto munito di poteri idonei. Qualora il concorrente sia un raggruppamento temporaneo o un consorzio di concorrenti di cui all’art. 48, comma 8 del D.Lgs. n. 50/2016, non ancora formalmente costituiti, l’offerta dovrà essere sottoscritta da tutte le imprese che costituiranno il suddetto raggruppamento temporaneo o consorzio.
In caso di associazione d’imprese aderenti ad un contratto di rete priva di rappresentanza giuridica, l’offerta dovrà essere sottoscritta da tutte le imprese partecipanti alla gara.</t>
  </si>
  <si>
    <t>Lavorazione 10 *</t>
  </si>
  <si>
    <t>Lavorazione 9d *</t>
  </si>
  <si>
    <t>Lavorazione 7b *</t>
  </si>
  <si>
    <t>Lavorazione 9b *</t>
  </si>
  <si>
    <t>Lavorazione 11b *</t>
  </si>
  <si>
    <t>Lavorazione 7c *</t>
  </si>
  <si>
    <t>Lavorazione 9c *</t>
  </si>
  <si>
    <t>Lavorazione 7a *</t>
  </si>
  <si>
    <t>Lavorazione 8 *</t>
  </si>
  <si>
    <t>Lavorazione 9a *</t>
  </si>
  <si>
    <t>Lavorazione 11a *</t>
  </si>
  <si>
    <r>
      <t>n. interventi annui</t>
    </r>
    <r>
      <rPr>
        <i/>
        <u/>
        <sz val="10"/>
        <rFont val="Arial"/>
        <family val="2"/>
      </rPr>
      <t/>
    </r>
  </si>
  <si>
    <r>
      <t xml:space="preserve">Base d'Asta triennale </t>
    </r>
    <r>
      <rPr>
        <i/>
        <sz val="10"/>
        <rFont val="Arial"/>
        <family val="2"/>
      </rPr>
      <t>(Escluso On. Sicurezza)</t>
    </r>
  </si>
  <si>
    <t>RIBASSO UNICO SU IMPORTO PRESUNTO DI GARA A CANONE E LISTINO STANDARD</t>
  </si>
  <si>
    <r>
      <t xml:space="preserve">Importo totale Canone annuo a Base di Gara </t>
    </r>
    <r>
      <rPr>
        <i/>
        <sz val="11.5"/>
        <rFont val="Arial"/>
        <family val="2"/>
      </rPr>
      <t>(Escluso On. Sicurezza)</t>
    </r>
  </si>
  <si>
    <r>
      <t xml:space="preserve">Importo totale Canone triennale a Base di Gara </t>
    </r>
    <r>
      <rPr>
        <i/>
        <sz val="11.5"/>
        <rFont val="Arial"/>
        <family val="2"/>
      </rPr>
      <t>(Escluso On. Sicurezza)</t>
    </r>
  </si>
  <si>
    <t>Ribasso sui listini di riferimento**  per la remunerazione degli interventi straordinari</t>
  </si>
  <si>
    <t>Modello d'offerta economica</t>
  </si>
  <si>
    <t>APPLICAZIONE DI ERBICIDI</t>
  </si>
  <si>
    <r>
      <t xml:space="preserve">* Le quantità annuali stimate per l'esecuzione di tali lavorazioni rappresentano quantità medie annuali definite sulla base delle ripartizioni annuali illustrate nelle spefiche tecniche (Rif. Allegato 2). Tali ripartizioni sono in ogni caso da intendersi come orientative e non vincolanti, da concordare puntualmente con il Direttore dell'Esecuzione del Contratto (o suo delegato) durante l'erogazione del servzio. 
Le frequenze di esecuzione di tali lavorazioni sono convenzionalmente quantificate in 1 (frequenza annuale). Si precisa, a tal proposito, che sarà onere dell'Appaltatore definire nel Programma Operativo delle Attività le frequenze di esecuzione opportune al fine di rispettare i quantitativi annuali richiesti dalla Stazione Appaltante.  
</t>
    </r>
    <r>
      <rPr>
        <u/>
        <sz val="11"/>
        <rFont val="Calibri"/>
        <family val="2"/>
        <scheme val="minor"/>
      </rPr>
      <t>Esempio di ripartizione delle attività:</t>
    </r>
    <r>
      <rPr>
        <sz val="11"/>
        <rFont val="Calibri"/>
        <family val="2"/>
        <scheme val="minor"/>
      </rPr>
      <t xml:space="preserve">
Dimensionamento annuale della Lavorazione 9a "Reimpianto di piante morte o nuovi impianti": 8 alberi entro il 30/4/2018; 6 alberi entro il 30/4/2019; 6 alberi entro il 30/4/2020.
Per tale lavorazione, pertanto, la consistenza da considerare ai fini della quotazione annuale è il valore medio di 6,67 alberi annui e le frequenze di esecuzione devono essere proposte dal fornitore al fine di garantire l'esecuzione della lavorazione secondo la regola dell'arte e/o le necessità di UniMi, nonchè al fine di rispettare i quantitativi annui richiesti. </t>
    </r>
  </si>
  <si>
    <t>**Tale ribasso verrà applicato a tutti i listini così come descritto al Paragrafo 14.3 del Capitolato Tecnico.</t>
  </si>
  <si>
    <t>Che, ai sensi dell’art. 95, comma 10 del D. Lgs. n. 50/2016, l’Offerta di cui sopra è comprensiva dei costi della manodopera inerenti l’esercizio dell’attività svolta, i quali sono pari a:</t>
  </si>
  <si>
    <t xml:space="preserve">Che, ai sensi dell’art. 95, comma 10 del D. Lgs. n. 50/2016, l’offerta di cui sopra è comprensiva degli oneri per la sicurezza inerenti l’esercizio dell’attività svolta, i quali sono pari a: </t>
  </si>
  <si>
    <r>
      <t xml:space="preserve">in lettere </t>
    </r>
    <r>
      <rPr>
        <i/>
        <sz val="12"/>
        <rFont val="Arial"/>
        <family val="2"/>
      </rPr>
      <t>(scrivere il risultato del ribasso ottenuto)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</si>
</sst>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164" formatCode="#,##0.0"/>
    <numFmt numFmtId="165" formatCode="0.000"/>
    <numFmt numFmtId="166" formatCode="&quot;€&quot;\ #,##0.000"/>
    <numFmt numFmtId="167" formatCode="_-&quot;€&quot;\ * #,##0.000_-;\-&quot;€&quot;\ * #,##0.000_-;_-&quot;€&quot;\ * &quot;-&quot;??_-;_-@_-"/>
    <numFmt numFmtId="168" formatCode="&quot;€&quot;\ #,##0"/>
    <numFmt numFmtId="169" formatCode="_-&quot;€&quot;\ * #,##0_-;\-&quot;€&quot;\ * #,##0_-;_-&quot;€&quot;\ * &quot;-&quot;??_-;_-@_-"/>
    <numFmt numFmtId="170" formatCode="0.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name val="Arial"/>
      <family val="2"/>
    </font>
    <font>
      <b/>
      <sz val="14"/>
      <name val="Arial"/>
      <family val="2"/>
    </font>
    <font>
      <sz val="16"/>
      <name val="Arial"/>
      <family val="2"/>
    </font>
    <font>
      <sz val="11"/>
      <name val="Arial"/>
      <family val="2"/>
    </font>
    <font>
      <b/>
      <i/>
      <sz val="11"/>
      <name val="Arial"/>
      <family val="2"/>
    </font>
    <font>
      <b/>
      <sz val="10"/>
      <name val="Arial"/>
      <family val="2"/>
    </font>
    <font>
      <sz val="10"/>
      <color theme="1"/>
      <name val="Calibri"/>
      <family val="2"/>
      <scheme val="minor"/>
    </font>
    <font>
      <sz val="12"/>
      <color theme="1"/>
      <name val="Calibri"/>
      <family val="2"/>
      <scheme val="minor"/>
    </font>
    <font>
      <b/>
      <i/>
      <sz val="12"/>
      <name val="Arial"/>
      <family val="2"/>
    </font>
    <font>
      <i/>
      <sz val="12"/>
      <name val="Arial"/>
      <family val="2"/>
    </font>
    <font>
      <sz val="12"/>
      <name val="Arial"/>
      <family val="2"/>
    </font>
    <font>
      <b/>
      <sz val="12"/>
      <color theme="1"/>
      <name val="Calibri"/>
      <family val="2"/>
      <scheme val="minor"/>
    </font>
    <font>
      <b/>
      <sz val="11"/>
      <name val="Arial"/>
      <family val="2"/>
    </font>
    <font>
      <i/>
      <sz val="10"/>
      <name val="Arial"/>
      <family val="2"/>
    </font>
    <font>
      <i/>
      <u/>
      <sz val="10"/>
      <name val="Arial"/>
      <family val="2"/>
    </font>
    <font>
      <i/>
      <sz val="11"/>
      <color theme="1"/>
      <name val="Calibri"/>
      <family val="2"/>
      <scheme val="minor"/>
    </font>
    <font>
      <b/>
      <sz val="11"/>
      <name val="Calibri"/>
      <family val="2"/>
      <scheme val="minor"/>
    </font>
    <font>
      <b/>
      <sz val="12"/>
      <color rgb="FFFF0000"/>
      <name val="Arial"/>
      <family val="2"/>
    </font>
    <font>
      <b/>
      <sz val="16"/>
      <name val="Arial"/>
      <family val="2"/>
    </font>
    <font>
      <b/>
      <sz val="16"/>
      <name val="Garamond"/>
      <family val="1"/>
    </font>
    <font>
      <sz val="16"/>
      <color rgb="FFFF0000"/>
      <name val="Arial"/>
      <family val="2"/>
    </font>
    <font>
      <sz val="11.5"/>
      <color theme="1"/>
      <name val="Calibri"/>
      <family val="2"/>
      <scheme val="minor"/>
    </font>
    <font>
      <b/>
      <sz val="11.5"/>
      <name val="Arial"/>
      <family val="2"/>
    </font>
    <font>
      <sz val="11"/>
      <name val="Calibri"/>
      <family val="2"/>
      <scheme val="minor"/>
    </font>
    <font>
      <u/>
      <sz val="11"/>
      <name val="Calibri"/>
      <family val="2"/>
      <scheme val="minor"/>
    </font>
    <font>
      <i/>
      <sz val="11.5"/>
      <name val="Arial"/>
      <family val="2"/>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6">
    <border>
      <left/>
      <right/>
      <top/>
      <bottom/>
      <diagonal/>
    </border>
    <border>
      <left/>
      <right/>
      <top/>
      <bottom style="mediumDashed">
        <color auto="1"/>
      </bottom>
      <diagonal/>
    </border>
    <border>
      <left/>
      <right/>
      <top style="mediumDashed">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9" fontId="4" fillId="2" borderId="7" xfId="2"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center" wrapText="1"/>
    </xf>
    <xf numFmtId="44" fontId="5" fillId="2" borderId="8" xfId="1" applyFont="1" applyFill="1" applyBorder="1" applyAlignment="1" applyProtection="1">
      <alignment horizontal="center" vertical="center"/>
      <protection locked="0"/>
    </xf>
    <xf numFmtId="170" fontId="4" fillId="4" borderId="7" xfId="2"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44" fontId="22" fillId="2" borderId="3" xfId="1" applyFont="1" applyFill="1" applyBorder="1" applyAlignment="1" applyProtection="1">
      <alignment horizontal="center" vertical="center"/>
      <protection locked="0"/>
    </xf>
    <xf numFmtId="44" fontId="22" fillId="2" borderId="4" xfId="1" applyFont="1" applyFill="1" applyBorder="1" applyAlignment="1" applyProtection="1">
      <alignment horizontal="center" vertical="center"/>
      <protection locked="0"/>
    </xf>
    <xf numFmtId="44" fontId="22" fillId="2" borderId="5" xfId="1" applyFont="1" applyFill="1" applyBorder="1" applyAlignment="1" applyProtection="1">
      <alignment horizontal="center" vertical="center"/>
      <protection locked="0"/>
    </xf>
    <xf numFmtId="0" fontId="0" fillId="2" borderId="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wrapText="1"/>
      <protection locked="0"/>
    </xf>
    <xf numFmtId="0" fontId="4" fillId="0" borderId="0" xfId="0" applyFont="1" applyFill="1" applyAlignment="1" applyProtection="1">
      <alignment horizontal="left" vertical="center"/>
    </xf>
    <xf numFmtId="0" fontId="0" fillId="0" borderId="0" xfId="0" applyProtection="1"/>
    <xf numFmtId="0" fontId="4" fillId="0" borderId="0" xfId="0" applyFont="1" applyFill="1" applyProtection="1"/>
    <xf numFmtId="0" fontId="5" fillId="0" borderId="0" xfId="0" applyFont="1" applyFill="1" applyAlignment="1" applyProtection="1">
      <alignment horizontal="center" vertical="center"/>
    </xf>
    <xf numFmtId="0" fontId="4" fillId="0" borderId="0" xfId="0" applyFont="1" applyProtection="1"/>
    <xf numFmtId="0" fontId="4"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top"/>
    </xf>
    <xf numFmtId="0" fontId="0" fillId="0" borderId="0" xfId="0" applyAlignment="1" applyProtection="1"/>
    <xf numFmtId="0" fontId="7" fillId="2" borderId="0" xfId="0" applyFont="1" applyFill="1" applyBorder="1" applyAlignment="1" applyProtection="1">
      <alignment horizontal="left" wrapText="1"/>
    </xf>
    <xf numFmtId="0" fontId="6" fillId="0" borderId="0" xfId="0" applyFont="1" applyBorder="1" applyAlignment="1" applyProtection="1">
      <alignment horizontal="left" wrapText="1"/>
    </xf>
    <xf numFmtId="0" fontId="7" fillId="0" borderId="2"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6" fillId="0" borderId="0" xfId="0" applyFont="1" applyAlignment="1" applyProtection="1">
      <alignment horizontal="left" vertical="center" wrapText="1"/>
    </xf>
    <xf numFmtId="0" fontId="8"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10" fillId="0" borderId="0" xfId="0" applyFont="1" applyProtection="1"/>
    <xf numFmtId="0" fontId="11" fillId="0" borderId="0" xfId="0" applyFont="1" applyProtection="1"/>
    <xf numFmtId="0" fontId="12" fillId="0" borderId="7" xfId="0" applyFont="1" applyBorder="1" applyAlignment="1" applyProtection="1">
      <alignment horizontal="center" wrapText="1"/>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4" fillId="0" borderId="4" xfId="0" applyFont="1" applyBorder="1" applyAlignment="1" applyProtection="1">
      <alignment horizontal="left" vertical="center" wrapText="1"/>
    </xf>
    <xf numFmtId="0" fontId="11" fillId="0" borderId="0" xfId="0" applyFont="1" applyAlignment="1" applyProtection="1"/>
    <xf numFmtId="0" fontId="14" fillId="0" borderId="0" xfId="0" applyFont="1" applyAlignment="1" applyProtection="1">
      <alignment horizontal="left" vertical="center" wrapText="1"/>
    </xf>
    <xf numFmtId="169" fontId="4" fillId="3" borderId="7" xfId="0" applyNumberFormat="1" applyFont="1" applyFill="1" applyBorder="1" applyAlignment="1" applyProtection="1">
      <alignment horizontal="center" vertical="center" wrapText="1"/>
    </xf>
    <xf numFmtId="0" fontId="15" fillId="0" borderId="0" xfId="0" applyFont="1" applyAlignment="1" applyProtection="1">
      <alignment horizontal="center"/>
    </xf>
    <xf numFmtId="167" fontId="4" fillId="3" borderId="7" xfId="1" applyNumberFormat="1" applyFont="1" applyFill="1" applyBorder="1" applyAlignment="1" applyProtection="1">
      <alignment horizontal="center" vertical="center" wrapText="1"/>
    </xf>
    <xf numFmtId="0" fontId="24" fillId="0" borderId="0" xfId="0" applyFont="1" applyAlignment="1" applyProtection="1">
      <alignment horizontal="left" vertical="center" wrapText="1"/>
    </xf>
    <xf numFmtId="44" fontId="6" fillId="0" borderId="0" xfId="0" applyNumberFormat="1" applyFont="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3" borderId="8"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3" fontId="9" fillId="3" borderId="8" xfId="0" applyNumberFormat="1" applyFont="1" applyFill="1" applyBorder="1" applyAlignment="1" applyProtection="1">
      <alignment horizontal="center" vertical="center"/>
    </xf>
    <xf numFmtId="167" fontId="9" fillId="3" borderId="8" xfId="1" applyNumberFormat="1" applyFont="1" applyFill="1" applyBorder="1" applyAlignment="1" applyProtection="1">
      <alignment horizontal="center" vertical="center"/>
    </xf>
    <xf numFmtId="0" fontId="4" fillId="3" borderId="13" xfId="0" applyFont="1" applyFill="1" applyBorder="1" applyAlignment="1" applyProtection="1">
      <alignment horizontal="center" vertical="center" wrapText="1"/>
    </xf>
    <xf numFmtId="0" fontId="0" fillId="0" borderId="0" xfId="0" applyBorder="1" applyAlignment="1" applyProtection="1">
      <alignment horizontal="left" vertical="center"/>
    </xf>
    <xf numFmtId="0" fontId="4" fillId="3" borderId="14"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xf>
    <xf numFmtId="4" fontId="9" fillId="3" borderId="8" xfId="0" applyNumberFormat="1" applyFont="1" applyFill="1" applyBorder="1" applyAlignment="1" applyProtection="1">
      <alignment horizontal="center" vertical="center"/>
    </xf>
    <xf numFmtId="0" fontId="0" fillId="0" borderId="0" xfId="0" applyBorder="1" applyProtection="1"/>
    <xf numFmtId="0" fontId="27" fillId="0" borderId="0" xfId="0" applyFont="1" applyFill="1" applyProtection="1"/>
    <xf numFmtId="167" fontId="0" fillId="0" borderId="0" xfId="0" applyNumberFormat="1" applyProtection="1"/>
    <xf numFmtId="0" fontId="4" fillId="3" borderId="8" xfId="0" applyFont="1" applyFill="1" applyBorder="1" applyAlignment="1" applyProtection="1">
      <alignment horizontal="center" vertical="center" wrapText="1"/>
    </xf>
    <xf numFmtId="3" fontId="9" fillId="0" borderId="0" xfId="0" applyNumberFormat="1" applyFont="1" applyFill="1" applyBorder="1" applyAlignment="1" applyProtection="1">
      <alignment horizontal="center" vertical="center"/>
    </xf>
    <xf numFmtId="0" fontId="0" fillId="0" borderId="0" xfId="0" applyFill="1" applyBorder="1" applyAlignment="1" applyProtection="1">
      <alignment horizontal="left" vertical="center"/>
    </xf>
    <xf numFmtId="0" fontId="0" fillId="0" borderId="0" xfId="0" applyFill="1" applyProtection="1"/>
    <xf numFmtId="3" fontId="0" fillId="0" borderId="0" xfId="0" applyNumberFormat="1" applyProtection="1"/>
    <xf numFmtId="4" fontId="9" fillId="3" borderId="8"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0" fillId="0" borderId="0" xfId="0" applyFill="1" applyBorder="1" applyProtection="1"/>
    <xf numFmtId="2" fontId="5" fillId="0" borderId="0" xfId="0" applyNumberFormat="1" applyFont="1" applyFill="1" applyBorder="1" applyAlignment="1" applyProtection="1">
      <alignment horizontal="center" vertical="center"/>
    </xf>
    <xf numFmtId="167" fontId="9" fillId="0" borderId="0" xfId="1" applyNumberFormat="1" applyFont="1" applyFill="1" applyBorder="1" applyAlignment="1" applyProtection="1">
      <alignment horizontal="center" vertical="center"/>
    </xf>
    <xf numFmtId="0" fontId="0" fillId="0" borderId="0" xfId="0" applyBorder="1" applyAlignment="1" applyProtection="1"/>
    <xf numFmtId="3" fontId="9" fillId="0" borderId="13" xfId="0" applyNumberFormat="1" applyFont="1" applyFill="1" applyBorder="1" applyAlignment="1" applyProtection="1">
      <alignment horizontal="center" vertical="center"/>
    </xf>
    <xf numFmtId="0" fontId="0" fillId="0" borderId="13" xfId="0" applyBorder="1" applyAlignment="1" applyProtection="1"/>
    <xf numFmtId="0" fontId="0" fillId="0" borderId="13" xfId="0" applyFill="1" applyBorder="1" applyAlignment="1" applyProtection="1">
      <alignment horizontal="left" vertical="center"/>
    </xf>
    <xf numFmtId="0" fontId="0" fillId="0" borderId="13" xfId="0" applyBorder="1" applyProtection="1"/>
    <xf numFmtId="165" fontId="5" fillId="0" borderId="0" xfId="0" applyNumberFormat="1" applyFont="1" applyFill="1" applyBorder="1" applyAlignment="1" applyProtection="1">
      <alignment horizontal="center" vertical="center"/>
    </xf>
    <xf numFmtId="0" fontId="4" fillId="3" borderId="8" xfId="0" applyFont="1" applyFill="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0" fillId="0" borderId="0" xfId="0" applyFill="1" applyAlignment="1" applyProtection="1"/>
    <xf numFmtId="0" fontId="3" fillId="0" borderId="0" xfId="0" applyFont="1" applyFill="1" applyBorder="1" applyAlignment="1" applyProtection="1">
      <alignment vertical="center"/>
    </xf>
    <xf numFmtId="4" fontId="9" fillId="0" borderId="0" xfId="0" applyNumberFormat="1" applyFont="1" applyFill="1" applyBorder="1" applyAlignment="1" applyProtection="1">
      <alignment horizontal="center" vertical="center"/>
    </xf>
    <xf numFmtId="164" fontId="9" fillId="3" borderId="8" xfId="0" applyNumberFormat="1" applyFont="1" applyFill="1" applyBorder="1" applyAlignment="1" applyProtection="1">
      <alignment horizontal="center" vertical="center"/>
    </xf>
    <xf numFmtId="0" fontId="2" fillId="0" borderId="0" xfId="0" applyFont="1" applyProtection="1"/>
    <xf numFmtId="165" fontId="27" fillId="0" borderId="0" xfId="0" applyNumberFormat="1" applyFont="1" applyProtection="1"/>
    <xf numFmtId="0" fontId="27" fillId="0" borderId="0" xfId="0" applyFont="1" applyAlignment="1" applyProtection="1">
      <alignment horizontal="left" vertical="top" wrapText="1"/>
    </xf>
    <xf numFmtId="0" fontId="2" fillId="0" borderId="0" xfId="0" applyFont="1" applyAlignment="1" applyProtection="1">
      <alignment vertical="top" wrapText="1"/>
    </xf>
    <xf numFmtId="0" fontId="26" fillId="3" borderId="9" xfId="0" applyFont="1" applyFill="1" applyBorder="1" applyAlignment="1" applyProtection="1">
      <alignment horizontal="right" vertical="center" wrapText="1"/>
    </xf>
    <xf numFmtId="0" fontId="26" fillId="3" borderId="10" xfId="0" applyFont="1" applyFill="1" applyBorder="1" applyAlignment="1" applyProtection="1">
      <alignment horizontal="right" vertical="center" wrapText="1"/>
    </xf>
    <xf numFmtId="0" fontId="26" fillId="3" borderId="11" xfId="0" applyFont="1" applyFill="1" applyBorder="1" applyAlignment="1" applyProtection="1">
      <alignment horizontal="right" vertical="center" wrapText="1"/>
    </xf>
    <xf numFmtId="168" fontId="22" fillId="3" borderId="8" xfId="0" applyNumberFormat="1" applyFont="1" applyFill="1" applyBorder="1" applyAlignment="1" applyProtection="1">
      <alignment horizontal="center" vertical="center"/>
    </xf>
    <xf numFmtId="0" fontId="25" fillId="0" borderId="0" xfId="0" applyFont="1" applyProtection="1"/>
    <xf numFmtId="166" fontId="22" fillId="3" borderId="8" xfId="0" applyNumberFormat="1" applyFont="1" applyFill="1" applyBorder="1" applyAlignment="1" applyProtection="1">
      <alignment horizontal="center" vertical="center"/>
    </xf>
    <xf numFmtId="0" fontId="2" fillId="0" borderId="0" xfId="0" applyFont="1" applyFill="1" applyProtection="1"/>
    <xf numFmtId="0" fontId="26" fillId="3" borderId="3" xfId="0" applyFont="1" applyFill="1" applyBorder="1" applyAlignment="1" applyProtection="1">
      <alignment horizontal="right" vertical="center" wrapText="1"/>
    </xf>
    <xf numFmtId="0" fontId="26" fillId="3" borderId="4" xfId="0" applyFont="1" applyFill="1" applyBorder="1" applyAlignment="1" applyProtection="1">
      <alignment horizontal="right" vertical="center" wrapText="1"/>
    </xf>
    <xf numFmtId="0" fontId="26" fillId="3" borderId="5" xfId="0" applyFont="1" applyFill="1" applyBorder="1" applyAlignment="1" applyProtection="1">
      <alignment horizontal="right" vertical="center" wrapText="1"/>
    </xf>
    <xf numFmtId="170" fontId="22" fillId="3" borderId="7" xfId="2" applyNumberFormat="1" applyFont="1" applyFill="1" applyBorder="1" applyAlignment="1" applyProtection="1">
      <alignment horizontal="center" vertical="center"/>
    </xf>
    <xf numFmtId="9" fontId="0" fillId="0" borderId="0" xfId="2" applyFont="1" applyFill="1" applyProtection="1"/>
    <xf numFmtId="10" fontId="2" fillId="0" borderId="0" xfId="2" applyNumberFormat="1" applyFont="1" applyProtection="1"/>
    <xf numFmtId="0" fontId="27" fillId="0" borderId="0" xfId="0" applyFont="1" applyAlignment="1" applyProtection="1">
      <alignment horizontal="left" vertical="top" wrapText="1"/>
    </xf>
    <xf numFmtId="0" fontId="12" fillId="0" borderId="5"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7" fillId="0" borderId="0" xfId="0" applyFont="1" applyAlignment="1" applyProtection="1">
      <alignment horizontal="left" vertical="center" wrapText="1"/>
    </xf>
    <xf numFmtId="0" fontId="22"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7" fillId="0" borderId="0" xfId="0" applyFont="1" applyAlignment="1" applyProtection="1">
      <alignment horizontal="justify" wrapText="1"/>
    </xf>
    <xf numFmtId="0" fontId="7" fillId="0" borderId="0" xfId="0" applyFont="1" applyAlignment="1" applyProtection="1">
      <alignment horizontal="justify"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5" fillId="0" borderId="0" xfId="0" applyFont="1" applyAlignment="1" applyProtection="1">
      <alignment horizontal="left" vertical="center"/>
    </xf>
    <xf numFmtId="0" fontId="23" fillId="0" borderId="0" xfId="0" applyFont="1" applyAlignment="1" applyProtection="1">
      <alignment horizontal="justify"/>
    </xf>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367394</xdr:colOff>
      <xdr:row>0</xdr:row>
      <xdr:rowOff>81643</xdr:rowOff>
    </xdr:from>
    <xdr:to>
      <xdr:col>14</xdr:col>
      <xdr:colOff>1369199</xdr:colOff>
      <xdr:row>3</xdr:row>
      <xdr:rowOff>4362</xdr:rowOff>
    </xdr:to>
    <xdr:pic>
      <xdr:nvPicPr>
        <xdr:cNvPr id="2" name="Immagine 1">
          <a:extLst>
            <a:ext uri="{FF2B5EF4-FFF2-40B4-BE49-F238E27FC236}">
              <a16:creationId xmlns:a16="http://schemas.microsoft.com/office/drawing/2014/main" id="{FABB2738-32B8-4EB8-AE68-90B45ACC8557}"/>
            </a:ext>
          </a:extLst>
        </xdr:cNvPr>
        <xdr:cNvPicPr>
          <a:picLocks noChangeAspect="1"/>
        </xdr:cNvPicPr>
      </xdr:nvPicPr>
      <xdr:blipFill>
        <a:blip xmlns:r="http://schemas.openxmlformats.org/officeDocument/2006/relationships" r:embed="rId1"/>
        <a:stretch>
          <a:fillRect/>
        </a:stretch>
      </xdr:blipFill>
      <xdr:spPr>
        <a:xfrm>
          <a:off x="9511394" y="81643"/>
          <a:ext cx="3287805" cy="54144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
  <sheetViews>
    <sheetView showGridLines="0" tabSelected="1" view="pageLayout" zoomScale="70" zoomScaleNormal="85" zoomScalePageLayoutView="70" workbookViewId="0">
      <selection activeCell="A6" sqref="A6:G6"/>
    </sheetView>
  </sheetViews>
  <sheetFormatPr defaultColWidth="11.42578125" defaultRowHeight="15" x14ac:dyDescent="0.25"/>
  <cols>
    <col min="1" max="1" width="26.140625" style="19" customWidth="1"/>
    <col min="2" max="2" width="14.7109375" style="19" bestFit="1" customWidth="1"/>
    <col min="3" max="4" width="15.7109375" style="19" customWidth="1"/>
    <col min="5" max="5" width="8.85546875" style="19" bestFit="1" customWidth="1"/>
    <col min="6" max="6" width="19.140625" style="19" customWidth="1"/>
    <col min="7" max="7" width="10.28515625" style="19" customWidth="1"/>
    <col min="8" max="8" width="1" style="19" customWidth="1"/>
    <col min="9" max="9" width="14" style="19" customWidth="1"/>
    <col min="10" max="10" width="1.42578125" style="19" customWidth="1"/>
    <col min="11" max="11" width="12.140625" style="19" customWidth="1"/>
    <col min="12" max="12" width="1.42578125" style="19" customWidth="1"/>
    <col min="13" max="13" width="17.140625" style="19" customWidth="1"/>
    <col min="14" max="14" width="1.140625" style="19" customWidth="1"/>
    <col min="15" max="15" width="21.7109375" style="19" customWidth="1"/>
    <col min="16" max="16384" width="11.42578125" style="19"/>
  </cols>
  <sheetData>
    <row r="1" spans="1:15" x14ac:dyDescent="0.25">
      <c r="A1" s="18" t="s">
        <v>99</v>
      </c>
      <c r="B1" s="18"/>
      <c r="C1" s="18"/>
    </row>
    <row r="2" spans="1:15" ht="15.75" x14ac:dyDescent="0.25">
      <c r="A2" s="18"/>
      <c r="B2" s="18"/>
      <c r="C2" s="18"/>
      <c r="D2" s="20"/>
    </row>
    <row r="3" spans="1:15" ht="18" x14ac:dyDescent="0.25">
      <c r="A3" s="21"/>
      <c r="B3" s="21"/>
      <c r="C3" s="21"/>
      <c r="D3" s="22"/>
    </row>
    <row r="4" spans="1:15" ht="15.75" x14ac:dyDescent="0.25">
      <c r="A4" s="23" t="s">
        <v>0</v>
      </c>
      <c r="B4" s="23"/>
      <c r="C4" s="23"/>
      <c r="D4" s="23"/>
      <c r="E4" s="23"/>
      <c r="F4" s="23"/>
      <c r="G4" s="23"/>
      <c r="H4" s="24"/>
    </row>
    <row r="5" spans="1:15" ht="32.1" customHeight="1" x14ac:dyDescent="0.25">
      <c r="A5" s="23"/>
      <c r="B5" s="23"/>
      <c r="C5" s="23"/>
      <c r="D5" s="23"/>
      <c r="E5" s="23"/>
      <c r="F5" s="23"/>
      <c r="G5" s="23"/>
      <c r="H5" s="24"/>
      <c r="I5" s="25"/>
      <c r="J5" s="26"/>
      <c r="K5" s="26"/>
      <c r="L5" s="26"/>
      <c r="M5" s="25"/>
      <c r="N5" s="26"/>
      <c r="O5" s="25"/>
    </row>
    <row r="6" spans="1:15" ht="39" customHeight="1" thickBot="1" x14ac:dyDescent="0.35">
      <c r="A6" s="17" t="s">
        <v>1</v>
      </c>
      <c r="B6" s="17"/>
      <c r="C6" s="17"/>
      <c r="D6" s="17"/>
      <c r="E6" s="17"/>
      <c r="F6" s="17"/>
      <c r="G6" s="17"/>
      <c r="H6" s="27"/>
      <c r="I6" s="28"/>
      <c r="J6" s="26"/>
      <c r="K6" s="26"/>
      <c r="L6" s="26"/>
      <c r="M6" s="28"/>
      <c r="N6" s="26"/>
      <c r="O6" s="28"/>
    </row>
    <row r="7" spans="1:15" ht="39" customHeight="1" thickBot="1" x14ac:dyDescent="0.35">
      <c r="A7" s="17" t="s">
        <v>2</v>
      </c>
      <c r="B7" s="17"/>
      <c r="C7" s="17"/>
      <c r="D7" s="17"/>
      <c r="E7" s="17"/>
      <c r="F7" s="17"/>
      <c r="G7" s="17"/>
      <c r="H7" s="27"/>
      <c r="I7" s="28"/>
      <c r="J7" s="26"/>
      <c r="K7" s="26"/>
      <c r="L7" s="26"/>
      <c r="M7" s="28"/>
      <c r="N7" s="26"/>
      <c r="O7" s="28"/>
    </row>
    <row r="8" spans="1:15" ht="41.1" customHeight="1" thickBot="1" x14ac:dyDescent="0.35">
      <c r="A8" s="17" t="s">
        <v>3</v>
      </c>
      <c r="B8" s="17"/>
      <c r="C8" s="17"/>
      <c r="D8" s="17"/>
      <c r="E8" s="17"/>
      <c r="F8" s="17"/>
      <c r="G8" s="17"/>
      <c r="H8" s="27"/>
      <c r="I8" s="28"/>
      <c r="J8" s="26"/>
      <c r="K8" s="26"/>
      <c r="L8" s="26"/>
      <c r="M8" s="28"/>
      <c r="N8" s="26"/>
      <c r="O8" s="28"/>
    </row>
    <row r="9" spans="1:15" ht="38.1" customHeight="1" x14ac:dyDescent="0.25">
      <c r="A9" s="29" t="s">
        <v>4</v>
      </c>
      <c r="B9" s="29"/>
      <c r="C9" s="29"/>
      <c r="D9" s="29"/>
      <c r="E9" s="29"/>
      <c r="F9" s="29"/>
      <c r="G9" s="29"/>
      <c r="H9" s="30"/>
      <c r="I9" s="31"/>
      <c r="J9" s="26"/>
      <c r="K9" s="26"/>
      <c r="L9" s="26"/>
      <c r="M9" s="31"/>
      <c r="N9" s="26"/>
      <c r="O9" s="31"/>
    </row>
    <row r="10" spans="1:15" ht="36" customHeight="1" x14ac:dyDescent="0.25">
      <c r="A10" s="31"/>
      <c r="B10" s="31"/>
      <c r="C10" s="32" t="s">
        <v>5</v>
      </c>
      <c r="D10" s="32"/>
      <c r="E10" s="32"/>
      <c r="F10" s="33"/>
      <c r="G10" s="31"/>
      <c r="H10" s="31"/>
      <c r="I10" s="31"/>
      <c r="J10" s="26"/>
      <c r="K10" s="26"/>
      <c r="L10" s="26"/>
      <c r="M10" s="31"/>
      <c r="N10" s="26"/>
      <c r="O10" s="31"/>
    </row>
    <row r="11" spans="1:15" ht="39.950000000000003" customHeight="1" x14ac:dyDescent="0.25">
      <c r="A11" s="34" t="s">
        <v>6</v>
      </c>
      <c r="B11" s="34"/>
      <c r="C11" s="34"/>
      <c r="D11" s="34"/>
      <c r="E11" s="34"/>
      <c r="F11" s="34"/>
      <c r="G11" s="34"/>
      <c r="H11" s="35"/>
      <c r="I11" s="36"/>
      <c r="J11" s="26"/>
      <c r="K11" s="26"/>
      <c r="L11" s="26"/>
      <c r="M11" s="36"/>
      <c r="N11" s="26"/>
      <c r="O11" s="36"/>
    </row>
    <row r="12" spans="1:15" ht="38.1" customHeight="1" x14ac:dyDescent="0.25">
      <c r="A12" s="36"/>
      <c r="B12" s="36"/>
      <c r="C12" s="36"/>
      <c r="D12" s="36"/>
      <c r="E12" s="36"/>
      <c r="F12" s="36"/>
      <c r="G12" s="36"/>
      <c r="H12" s="36"/>
      <c r="I12" s="36"/>
      <c r="J12" s="26"/>
      <c r="K12" s="26"/>
      <c r="L12" s="26"/>
      <c r="M12" s="36"/>
      <c r="N12" s="26"/>
      <c r="O12" s="36"/>
    </row>
    <row r="13" spans="1:15" ht="36.950000000000003" customHeight="1" x14ac:dyDescent="0.25">
      <c r="A13" s="37" t="s">
        <v>7</v>
      </c>
      <c r="B13" s="37"/>
      <c r="C13" s="37"/>
      <c r="D13" s="37"/>
      <c r="E13" s="37"/>
      <c r="F13" s="37"/>
      <c r="G13" s="37"/>
      <c r="H13" s="38"/>
      <c r="I13" s="36"/>
      <c r="J13" s="26"/>
      <c r="K13" s="26"/>
      <c r="L13" s="26"/>
      <c r="M13" s="36"/>
      <c r="N13" s="26"/>
      <c r="O13" s="36"/>
    </row>
    <row r="14" spans="1:15" ht="39.950000000000003" customHeight="1" thickBot="1" x14ac:dyDescent="0.3">
      <c r="A14" s="36"/>
      <c r="C14" s="36"/>
      <c r="D14" s="36"/>
      <c r="E14" s="36"/>
      <c r="F14" s="36"/>
      <c r="G14" s="36"/>
      <c r="H14" s="36"/>
      <c r="I14" s="36"/>
      <c r="J14" s="26"/>
      <c r="K14" s="26"/>
      <c r="L14" s="26"/>
      <c r="M14" s="36"/>
      <c r="N14" s="26"/>
      <c r="O14" s="36"/>
    </row>
    <row r="15" spans="1:15" ht="33.950000000000003" customHeight="1" thickBot="1" x14ac:dyDescent="0.3">
      <c r="A15" s="39" t="s">
        <v>8</v>
      </c>
      <c r="B15" s="40" t="s">
        <v>95</v>
      </c>
      <c r="C15" s="41"/>
      <c r="D15" s="41"/>
      <c r="E15" s="41"/>
      <c r="F15" s="41"/>
      <c r="G15" s="41"/>
      <c r="H15" s="41"/>
      <c r="I15" s="41"/>
      <c r="J15" s="41"/>
      <c r="K15" s="41"/>
      <c r="L15" s="41"/>
      <c r="M15" s="41"/>
      <c r="N15" s="41"/>
      <c r="O15" s="42"/>
    </row>
    <row r="16" spans="1:15" ht="52.5" customHeight="1" thickBot="1" x14ac:dyDescent="0.3">
      <c r="A16" s="43" t="s">
        <v>9</v>
      </c>
      <c r="B16" s="43" t="s">
        <v>94</v>
      </c>
      <c r="C16" s="44" t="s">
        <v>11</v>
      </c>
      <c r="D16" s="45"/>
      <c r="E16" s="45"/>
      <c r="F16" s="45"/>
      <c r="G16" s="45"/>
      <c r="H16" s="45"/>
      <c r="I16" s="46"/>
      <c r="J16" s="47"/>
      <c r="K16" s="47"/>
      <c r="L16" s="47"/>
      <c r="M16" s="43" t="s">
        <v>74</v>
      </c>
      <c r="N16" s="47"/>
      <c r="O16" s="43" t="s">
        <v>75</v>
      </c>
    </row>
    <row r="17" spans="1:15" ht="16.5" thickBot="1" x14ac:dyDescent="0.3">
      <c r="A17" s="48"/>
      <c r="B17" s="48"/>
      <c r="C17" s="49" t="s">
        <v>12</v>
      </c>
      <c r="D17" s="50" t="s">
        <v>105</v>
      </c>
      <c r="E17" s="51"/>
      <c r="F17" s="51"/>
      <c r="G17" s="51"/>
      <c r="H17" s="52"/>
      <c r="I17" s="53"/>
      <c r="J17" s="54"/>
      <c r="K17" s="54"/>
      <c r="L17" s="54"/>
      <c r="M17" s="55"/>
      <c r="N17" s="54"/>
      <c r="O17" s="55"/>
    </row>
    <row r="18" spans="1:15" ht="38.1" customHeight="1" thickBot="1" x14ac:dyDescent="0.3">
      <c r="A18" s="39" t="s">
        <v>69</v>
      </c>
      <c r="B18" s="56">
        <v>444000</v>
      </c>
      <c r="C18" s="4">
        <f>+O68</f>
        <v>1</v>
      </c>
      <c r="D18" s="14"/>
      <c r="E18" s="15"/>
      <c r="F18" s="15"/>
      <c r="G18" s="15"/>
      <c r="H18" s="15"/>
      <c r="I18" s="16"/>
      <c r="J18" s="57"/>
      <c r="K18" s="57"/>
      <c r="L18" s="57"/>
      <c r="M18" s="58">
        <f>+B18*(1-C18)</f>
        <v>0</v>
      </c>
      <c r="N18" s="57"/>
      <c r="O18" s="58">
        <f>+M18/3</f>
        <v>0</v>
      </c>
    </row>
    <row r="19" spans="1:15" ht="20.25" x14ac:dyDescent="0.25">
      <c r="A19" s="36"/>
      <c r="B19" s="59"/>
      <c r="C19" s="60"/>
      <c r="D19" s="36"/>
      <c r="E19" s="36"/>
      <c r="F19" s="36"/>
      <c r="G19" s="36"/>
      <c r="H19" s="36"/>
      <c r="I19" s="60"/>
      <c r="J19" s="26"/>
      <c r="K19" s="26"/>
      <c r="L19" s="26"/>
      <c r="M19" s="36"/>
      <c r="N19" s="26"/>
      <c r="O19" s="36"/>
    </row>
    <row r="20" spans="1:15" ht="20.25" customHeight="1" x14ac:dyDescent="0.25">
      <c r="A20" s="61" t="s">
        <v>79</v>
      </c>
      <c r="B20" s="62"/>
      <c r="C20" s="62"/>
      <c r="D20" s="62"/>
      <c r="E20" s="62"/>
      <c r="F20" s="62"/>
      <c r="G20" s="62"/>
      <c r="H20" s="62"/>
      <c r="I20" s="62"/>
      <c r="J20" s="62"/>
      <c r="K20" s="62"/>
      <c r="L20" s="62"/>
      <c r="M20" s="62"/>
      <c r="N20" s="62"/>
      <c r="O20" s="63"/>
    </row>
    <row r="21" spans="1:15" ht="75.75" customHeight="1" x14ac:dyDescent="0.25">
      <c r="A21" s="64" t="s">
        <v>71</v>
      </c>
      <c r="B21" s="64"/>
      <c r="C21" s="64"/>
      <c r="D21" s="64"/>
      <c r="E21" s="64"/>
      <c r="F21" s="64"/>
      <c r="G21" s="64"/>
      <c r="H21" s="64"/>
      <c r="I21" s="64"/>
      <c r="J21" s="64"/>
      <c r="K21" s="64"/>
      <c r="L21" s="64"/>
      <c r="M21" s="64"/>
      <c r="N21" s="64"/>
      <c r="O21" s="64"/>
    </row>
    <row r="22" spans="1:15" ht="51" x14ac:dyDescent="0.25">
      <c r="A22" s="65" t="s">
        <v>13</v>
      </c>
      <c r="B22" s="66" t="s">
        <v>14</v>
      </c>
      <c r="C22" s="67"/>
      <c r="D22" s="67"/>
      <c r="E22" s="68"/>
      <c r="F22" s="65" t="s">
        <v>15</v>
      </c>
      <c r="G22" s="65" t="s">
        <v>9</v>
      </c>
      <c r="H22" s="35"/>
      <c r="I22" s="69" t="s">
        <v>16</v>
      </c>
      <c r="J22" s="35"/>
      <c r="K22" s="69" t="s">
        <v>93</v>
      </c>
      <c r="L22" s="35"/>
      <c r="M22" s="65" t="s">
        <v>17</v>
      </c>
      <c r="N22" s="35"/>
      <c r="O22" s="65" t="s">
        <v>18</v>
      </c>
    </row>
    <row r="23" spans="1:15" ht="30.95" customHeight="1" x14ac:dyDescent="0.25">
      <c r="A23" s="70" t="s">
        <v>19</v>
      </c>
      <c r="B23" s="71" t="s">
        <v>20</v>
      </c>
      <c r="C23" s="71"/>
      <c r="D23" s="71"/>
      <c r="E23" s="71"/>
      <c r="F23" s="72" t="s">
        <v>21</v>
      </c>
      <c r="G23" s="73" t="s">
        <v>22</v>
      </c>
      <c r="H23" s="74"/>
      <c r="I23" s="75">
        <v>84173.57</v>
      </c>
      <c r="J23" s="26"/>
      <c r="K23" s="75">
        <v>13</v>
      </c>
      <c r="L23" s="26"/>
      <c r="M23" s="3"/>
      <c r="N23" s="26"/>
      <c r="O23" s="76">
        <f>+ROUNDDOWN(I23*K23*M23,3)</f>
        <v>0</v>
      </c>
    </row>
    <row r="24" spans="1:15" ht="30.95" customHeight="1" x14ac:dyDescent="0.25">
      <c r="A24" s="77"/>
      <c r="B24" s="71" t="s">
        <v>23</v>
      </c>
      <c r="C24" s="71"/>
      <c r="D24" s="71"/>
      <c r="E24" s="71"/>
      <c r="F24" s="72" t="s">
        <v>24</v>
      </c>
      <c r="G24" s="73" t="s">
        <v>22</v>
      </c>
      <c r="H24" s="78"/>
      <c r="I24" s="75">
        <v>92974.56</v>
      </c>
      <c r="J24" s="26"/>
      <c r="K24" s="75">
        <v>4</v>
      </c>
      <c r="L24" s="26"/>
      <c r="M24" s="3"/>
      <c r="N24" s="26"/>
      <c r="O24" s="76">
        <f t="shared" ref="O24:O25" si="0">+ROUNDDOWN(I24*K24*M24,3)</f>
        <v>0</v>
      </c>
    </row>
    <row r="25" spans="1:15" ht="30.95" customHeight="1" x14ac:dyDescent="0.25">
      <c r="A25" s="79"/>
      <c r="B25" s="71" t="s">
        <v>25</v>
      </c>
      <c r="C25" s="71"/>
      <c r="D25" s="71"/>
      <c r="E25" s="71"/>
      <c r="F25" s="80" t="s">
        <v>82</v>
      </c>
      <c r="G25" s="73" t="s">
        <v>22</v>
      </c>
      <c r="H25" s="78"/>
      <c r="I25" s="81">
        <v>166.66</v>
      </c>
      <c r="J25" s="82"/>
      <c r="K25" s="75">
        <v>1</v>
      </c>
      <c r="L25" s="82"/>
      <c r="M25" s="3"/>
      <c r="N25" s="82"/>
      <c r="O25" s="76">
        <f t="shared" si="0"/>
        <v>0</v>
      </c>
    </row>
    <row r="26" spans="1:15" ht="14.1" customHeight="1" x14ac:dyDescent="0.25">
      <c r="F26" s="83"/>
      <c r="O26" s="84"/>
    </row>
    <row r="27" spans="1:15" ht="30" customHeight="1" x14ac:dyDescent="0.25">
      <c r="A27" s="85" t="s">
        <v>26</v>
      </c>
      <c r="B27" s="71" t="s">
        <v>27</v>
      </c>
      <c r="C27" s="71"/>
      <c r="D27" s="71"/>
      <c r="E27" s="71"/>
      <c r="F27" s="80" t="s">
        <v>28</v>
      </c>
      <c r="G27" s="73" t="s">
        <v>22</v>
      </c>
      <c r="H27" s="86"/>
      <c r="I27" s="75">
        <v>3967.96</v>
      </c>
      <c r="J27" s="26"/>
      <c r="K27" s="75">
        <v>2</v>
      </c>
      <c r="L27" s="26"/>
      <c r="M27" s="3"/>
      <c r="N27" s="26"/>
      <c r="O27" s="76">
        <f>+ROUNDDOWN(I27*K27*M27,3)</f>
        <v>0</v>
      </c>
    </row>
    <row r="28" spans="1:15" ht="30" customHeight="1" x14ac:dyDescent="0.25">
      <c r="A28" s="85"/>
      <c r="B28" s="71" t="s">
        <v>23</v>
      </c>
      <c r="C28" s="71"/>
      <c r="D28" s="71"/>
      <c r="E28" s="71"/>
      <c r="F28" s="80" t="s">
        <v>29</v>
      </c>
      <c r="G28" s="73" t="s">
        <v>22</v>
      </c>
      <c r="H28" s="87"/>
      <c r="I28" s="75">
        <v>3967.96</v>
      </c>
      <c r="J28" s="26"/>
      <c r="K28" s="75">
        <v>3</v>
      </c>
      <c r="L28" s="26"/>
      <c r="M28" s="3"/>
      <c r="N28" s="26"/>
      <c r="O28" s="76">
        <f>+ROUNDDOWN(I28*K28*M28,3)</f>
        <v>0</v>
      </c>
    </row>
    <row r="29" spans="1:15" ht="30" customHeight="1" x14ac:dyDescent="0.25">
      <c r="A29" s="85"/>
      <c r="B29" s="71" t="s">
        <v>30</v>
      </c>
      <c r="C29" s="71"/>
      <c r="D29" s="71"/>
      <c r="E29" s="71"/>
      <c r="F29" s="80" t="s">
        <v>83</v>
      </c>
      <c r="G29" s="73" t="s">
        <v>22</v>
      </c>
      <c r="H29" s="87"/>
      <c r="I29" s="81">
        <v>83.33</v>
      </c>
      <c r="J29" s="82"/>
      <c r="K29" s="75">
        <v>1</v>
      </c>
      <c r="L29" s="82"/>
      <c r="M29" s="3"/>
      <c r="N29" s="82"/>
      <c r="O29" s="76">
        <f>+ROUNDDOWN(I29*K29*M29,3)</f>
        <v>0</v>
      </c>
    </row>
    <row r="30" spans="1:15" ht="15" customHeight="1" x14ac:dyDescent="0.25">
      <c r="F30" s="83"/>
      <c r="H30" s="88"/>
      <c r="I30" s="89"/>
      <c r="O30" s="84"/>
    </row>
    <row r="31" spans="1:15" ht="30" customHeight="1" x14ac:dyDescent="0.25">
      <c r="A31" s="70" t="s">
        <v>31</v>
      </c>
      <c r="B31" s="71" t="s">
        <v>27</v>
      </c>
      <c r="C31" s="71"/>
      <c r="D31" s="71"/>
      <c r="E31" s="71"/>
      <c r="F31" s="80" t="s">
        <v>32</v>
      </c>
      <c r="G31" s="73" t="s">
        <v>33</v>
      </c>
      <c r="H31" s="86"/>
      <c r="I31" s="75">
        <v>1374.08</v>
      </c>
      <c r="J31" s="26"/>
      <c r="K31" s="75">
        <v>4</v>
      </c>
      <c r="L31" s="26"/>
      <c r="M31" s="3"/>
      <c r="N31" s="26"/>
      <c r="O31" s="76">
        <f>+ROUNDDOWN(I31*K31*M31,3)</f>
        <v>0</v>
      </c>
    </row>
    <row r="32" spans="1:15" ht="30" customHeight="1" x14ac:dyDescent="0.25">
      <c r="A32" s="77"/>
      <c r="B32" s="71" t="s">
        <v>34</v>
      </c>
      <c r="C32" s="71"/>
      <c r="D32" s="71"/>
      <c r="E32" s="71"/>
      <c r="F32" s="80" t="s">
        <v>84</v>
      </c>
      <c r="G32" s="73" t="s">
        <v>33</v>
      </c>
      <c r="H32" s="87"/>
      <c r="I32" s="90">
        <f>1828.58/3</f>
        <v>609.52666666666664</v>
      </c>
      <c r="J32" s="26"/>
      <c r="K32" s="75">
        <v>1</v>
      </c>
      <c r="L32" s="26"/>
      <c r="M32" s="3"/>
      <c r="N32" s="26"/>
      <c r="O32" s="76">
        <f t="shared" ref="O32:O34" si="1">+ROUNDDOWN(I32*K32*M32,3)</f>
        <v>0</v>
      </c>
    </row>
    <row r="33" spans="1:16" ht="30" customHeight="1" x14ac:dyDescent="0.25">
      <c r="A33" s="77"/>
      <c r="B33" s="71" t="s">
        <v>30</v>
      </c>
      <c r="C33" s="71"/>
      <c r="D33" s="71"/>
      <c r="E33" s="71"/>
      <c r="F33" s="80" t="s">
        <v>85</v>
      </c>
      <c r="G33" s="73" t="s">
        <v>33</v>
      </c>
      <c r="H33" s="87"/>
      <c r="I33" s="81">
        <v>16.66</v>
      </c>
      <c r="J33" s="82"/>
      <c r="K33" s="75">
        <v>1</v>
      </c>
      <c r="L33" s="82"/>
      <c r="M33" s="3"/>
      <c r="N33" s="82"/>
      <c r="O33" s="76">
        <f t="shared" si="1"/>
        <v>0</v>
      </c>
    </row>
    <row r="34" spans="1:16" ht="30" customHeight="1" x14ac:dyDescent="0.25">
      <c r="A34" s="79"/>
      <c r="B34" s="71" t="s">
        <v>35</v>
      </c>
      <c r="C34" s="71"/>
      <c r="D34" s="71"/>
      <c r="E34" s="71"/>
      <c r="F34" s="80" t="s">
        <v>86</v>
      </c>
      <c r="G34" s="73" t="s">
        <v>33</v>
      </c>
      <c r="H34" s="87"/>
      <c r="I34" s="81">
        <v>5</v>
      </c>
      <c r="J34" s="82"/>
      <c r="K34" s="75">
        <v>1</v>
      </c>
      <c r="L34" s="82"/>
      <c r="M34" s="3"/>
      <c r="N34" s="82"/>
      <c r="O34" s="76">
        <f t="shared" si="1"/>
        <v>0</v>
      </c>
      <c r="P34" s="88"/>
    </row>
    <row r="35" spans="1:16" ht="14.1" customHeight="1" x14ac:dyDescent="0.25">
      <c r="A35" s="91"/>
      <c r="B35" s="92"/>
      <c r="C35" s="92"/>
      <c r="D35" s="92"/>
      <c r="E35" s="92"/>
      <c r="F35" s="93"/>
      <c r="G35" s="94"/>
      <c r="H35" s="87"/>
      <c r="I35" s="86"/>
      <c r="J35" s="95"/>
      <c r="K35" s="95"/>
      <c r="L35" s="95"/>
      <c r="M35" s="96"/>
      <c r="N35" s="95"/>
      <c r="O35" s="97"/>
      <c r="P35" s="88"/>
    </row>
    <row r="36" spans="1:16" ht="30.6" customHeight="1" x14ac:dyDescent="0.25">
      <c r="A36" s="85" t="s">
        <v>36</v>
      </c>
      <c r="B36" s="71" t="s">
        <v>27</v>
      </c>
      <c r="C36" s="71"/>
      <c r="D36" s="71"/>
      <c r="E36" s="71"/>
      <c r="F36" s="80" t="s">
        <v>37</v>
      </c>
      <c r="G36" s="73" t="s">
        <v>38</v>
      </c>
      <c r="H36" s="86"/>
      <c r="I36" s="75">
        <v>604</v>
      </c>
      <c r="J36" s="26"/>
      <c r="K36" s="75">
        <v>2</v>
      </c>
      <c r="L36" s="26"/>
      <c r="M36" s="3"/>
      <c r="N36" s="26"/>
      <c r="O36" s="76">
        <f>+ROUNDDOWN(I36*K36*M36,3)</f>
        <v>0</v>
      </c>
      <c r="P36" s="88"/>
    </row>
    <row r="37" spans="1:16" ht="30.6" customHeight="1" x14ac:dyDescent="0.25">
      <c r="A37" s="85"/>
      <c r="B37" s="71" t="s">
        <v>34</v>
      </c>
      <c r="C37" s="71"/>
      <c r="D37" s="71"/>
      <c r="E37" s="71"/>
      <c r="F37" s="80" t="s">
        <v>87</v>
      </c>
      <c r="G37" s="73" t="s">
        <v>38</v>
      </c>
      <c r="H37" s="87"/>
      <c r="I37" s="81">
        <v>201.33333333333334</v>
      </c>
      <c r="J37" s="26"/>
      <c r="K37" s="75">
        <v>1</v>
      </c>
      <c r="L37" s="26"/>
      <c r="M37" s="3"/>
      <c r="N37" s="26"/>
      <c r="O37" s="76">
        <f t="shared" ref="O37:O38" si="2">+ROUNDDOWN(I37*K37*M37,3)</f>
        <v>0</v>
      </c>
      <c r="P37" s="88"/>
    </row>
    <row r="38" spans="1:16" ht="30.6" customHeight="1" x14ac:dyDescent="0.25">
      <c r="A38" s="85"/>
      <c r="B38" s="71" t="s">
        <v>30</v>
      </c>
      <c r="C38" s="71"/>
      <c r="D38" s="71"/>
      <c r="E38" s="71"/>
      <c r="F38" s="80" t="s">
        <v>88</v>
      </c>
      <c r="G38" s="73" t="s">
        <v>38</v>
      </c>
      <c r="H38" s="87"/>
      <c r="I38" s="81">
        <v>193.33</v>
      </c>
      <c r="J38" s="82"/>
      <c r="K38" s="75">
        <v>1</v>
      </c>
      <c r="L38" s="82"/>
      <c r="M38" s="3"/>
      <c r="N38" s="82"/>
      <c r="O38" s="76">
        <f t="shared" si="2"/>
        <v>0</v>
      </c>
      <c r="P38" s="88"/>
    </row>
    <row r="39" spans="1:16" ht="15" customHeight="1" x14ac:dyDescent="0.25">
      <c r="A39" s="91"/>
      <c r="B39" s="92"/>
      <c r="C39" s="92"/>
      <c r="D39" s="92"/>
      <c r="E39" s="92"/>
      <c r="F39" s="93"/>
      <c r="G39" s="94"/>
      <c r="H39" s="87"/>
      <c r="I39" s="86"/>
      <c r="J39" s="95"/>
      <c r="K39" s="95"/>
      <c r="L39" s="95"/>
      <c r="M39" s="96"/>
      <c r="N39" s="95"/>
      <c r="O39" s="88"/>
      <c r="P39" s="88"/>
    </row>
    <row r="40" spans="1:16" ht="30" customHeight="1" x14ac:dyDescent="0.25">
      <c r="A40" s="85" t="s">
        <v>39</v>
      </c>
      <c r="B40" s="71" t="s">
        <v>40</v>
      </c>
      <c r="C40" s="71"/>
      <c r="D40" s="71"/>
      <c r="E40" s="71"/>
      <c r="F40" s="80" t="s">
        <v>89</v>
      </c>
      <c r="G40" s="73" t="s">
        <v>38</v>
      </c>
      <c r="H40" s="86"/>
      <c r="I40" s="81">
        <v>136</v>
      </c>
      <c r="J40" s="98"/>
      <c r="K40" s="75">
        <v>1</v>
      </c>
      <c r="L40" s="98"/>
      <c r="M40" s="3"/>
      <c r="N40" s="98"/>
      <c r="O40" s="76">
        <f t="shared" ref="O40:O45" si="3">+ROUNDDOWN(I40*K40*M40,3)</f>
        <v>0</v>
      </c>
      <c r="P40" s="88"/>
    </row>
    <row r="41" spans="1:16" ht="30" customHeight="1" x14ac:dyDescent="0.25">
      <c r="A41" s="85"/>
      <c r="B41" s="71" t="s">
        <v>41</v>
      </c>
      <c r="C41" s="71"/>
      <c r="D41" s="71"/>
      <c r="E41" s="71"/>
      <c r="F41" s="80" t="s">
        <v>89</v>
      </c>
      <c r="G41" s="73" t="s">
        <v>38</v>
      </c>
      <c r="H41" s="99"/>
      <c r="I41" s="81">
        <v>122.33333333333333</v>
      </c>
      <c r="J41" s="100"/>
      <c r="K41" s="75">
        <v>1</v>
      </c>
      <c r="L41" s="100"/>
      <c r="M41" s="3"/>
      <c r="N41" s="100"/>
      <c r="O41" s="76">
        <f t="shared" si="3"/>
        <v>0</v>
      </c>
      <c r="P41" s="88"/>
    </row>
    <row r="42" spans="1:16" ht="30" customHeight="1" x14ac:dyDescent="0.25">
      <c r="A42" s="85"/>
      <c r="B42" s="71" t="s">
        <v>42</v>
      </c>
      <c r="C42" s="71"/>
      <c r="D42" s="71"/>
      <c r="E42" s="71"/>
      <c r="F42" s="80" t="s">
        <v>90</v>
      </c>
      <c r="G42" s="73" t="s">
        <v>38</v>
      </c>
      <c r="H42" s="99"/>
      <c r="I42" s="81">
        <v>10.666666666666666</v>
      </c>
      <c r="J42" s="100"/>
      <c r="K42" s="75">
        <v>1</v>
      </c>
      <c r="L42" s="100"/>
      <c r="M42" s="3"/>
      <c r="N42" s="100"/>
      <c r="O42" s="76">
        <f t="shared" si="3"/>
        <v>0</v>
      </c>
      <c r="P42" s="88"/>
    </row>
    <row r="43" spans="1:16" ht="30" customHeight="1" x14ac:dyDescent="0.25">
      <c r="A43" s="85"/>
      <c r="B43" s="71" t="s">
        <v>30</v>
      </c>
      <c r="C43" s="71"/>
      <c r="D43" s="71"/>
      <c r="E43" s="71"/>
      <c r="F43" s="80" t="s">
        <v>91</v>
      </c>
      <c r="G43" s="73" t="s">
        <v>38</v>
      </c>
      <c r="H43" s="101"/>
      <c r="I43" s="81">
        <v>6.67</v>
      </c>
      <c r="J43" s="100"/>
      <c r="K43" s="75">
        <v>1</v>
      </c>
      <c r="L43" s="100"/>
      <c r="M43" s="3"/>
      <c r="N43" s="100"/>
      <c r="O43" s="76">
        <f t="shared" si="3"/>
        <v>0</v>
      </c>
      <c r="P43" s="88"/>
    </row>
    <row r="44" spans="1:16" ht="30" customHeight="1" x14ac:dyDescent="0.25">
      <c r="A44" s="85"/>
      <c r="B44" s="71" t="s">
        <v>76</v>
      </c>
      <c r="C44" s="71"/>
      <c r="D44" s="71"/>
      <c r="E44" s="71"/>
      <c r="F44" s="80" t="s">
        <v>92</v>
      </c>
      <c r="G44" s="73" t="s">
        <v>38</v>
      </c>
      <c r="H44" s="101"/>
      <c r="I44" s="81">
        <v>1.66</v>
      </c>
      <c r="J44" s="102"/>
      <c r="K44" s="75">
        <v>1</v>
      </c>
      <c r="L44" s="102"/>
      <c r="M44" s="3"/>
      <c r="N44" s="102"/>
      <c r="O44" s="76">
        <f t="shared" si="3"/>
        <v>0</v>
      </c>
      <c r="P44" s="88"/>
    </row>
    <row r="45" spans="1:16" ht="30" customHeight="1" x14ac:dyDescent="0.25">
      <c r="A45" s="85"/>
      <c r="B45" s="71" t="s">
        <v>77</v>
      </c>
      <c r="C45" s="71"/>
      <c r="D45" s="71"/>
      <c r="E45" s="71"/>
      <c r="F45" s="80" t="s">
        <v>92</v>
      </c>
      <c r="G45" s="73" t="s">
        <v>38</v>
      </c>
      <c r="H45" s="101"/>
      <c r="I45" s="81">
        <v>3.33</v>
      </c>
      <c r="J45" s="102"/>
      <c r="K45" s="75">
        <v>1</v>
      </c>
      <c r="L45" s="102"/>
      <c r="M45" s="3"/>
      <c r="N45" s="102"/>
      <c r="O45" s="76">
        <f t="shared" si="3"/>
        <v>0</v>
      </c>
      <c r="P45" s="88"/>
    </row>
    <row r="46" spans="1:16" ht="12.75" customHeight="1" x14ac:dyDescent="0.25">
      <c r="A46" s="91"/>
      <c r="B46" s="92"/>
      <c r="C46" s="92"/>
      <c r="D46" s="92"/>
      <c r="E46" s="92"/>
      <c r="F46" s="93"/>
      <c r="G46" s="94"/>
      <c r="H46" s="87"/>
      <c r="I46" s="86"/>
      <c r="J46" s="95"/>
      <c r="K46" s="95"/>
      <c r="L46" s="95"/>
      <c r="M46" s="103"/>
      <c r="N46" s="95"/>
      <c r="O46" s="97"/>
      <c r="P46" s="88"/>
    </row>
    <row r="47" spans="1:16" ht="30" customHeight="1" x14ac:dyDescent="0.25">
      <c r="A47" s="104" t="s">
        <v>43</v>
      </c>
      <c r="B47" s="71" t="s">
        <v>43</v>
      </c>
      <c r="C47" s="71"/>
      <c r="D47" s="71"/>
      <c r="E47" s="71"/>
      <c r="F47" s="80" t="s">
        <v>44</v>
      </c>
      <c r="G47" s="73" t="s">
        <v>22</v>
      </c>
      <c r="H47" s="87"/>
      <c r="I47" s="75">
        <v>96943</v>
      </c>
      <c r="J47" s="82"/>
      <c r="K47" s="75">
        <v>3</v>
      </c>
      <c r="L47" s="82"/>
      <c r="M47" s="3"/>
      <c r="N47" s="82"/>
      <c r="O47" s="76">
        <f>+ROUNDDOWN(I47*K47*M47,3)</f>
        <v>0</v>
      </c>
      <c r="P47" s="88"/>
    </row>
    <row r="48" spans="1:16" ht="12.95" customHeight="1" x14ac:dyDescent="0.25">
      <c r="A48" s="91"/>
      <c r="B48" s="92"/>
      <c r="C48" s="92"/>
      <c r="D48" s="92"/>
      <c r="E48" s="92"/>
      <c r="F48" s="93"/>
      <c r="G48" s="94"/>
      <c r="H48" s="87"/>
      <c r="I48" s="86"/>
      <c r="J48" s="95"/>
      <c r="K48" s="95"/>
      <c r="L48" s="95"/>
      <c r="M48" s="103"/>
      <c r="N48" s="95"/>
      <c r="O48" s="97"/>
      <c r="P48" s="88"/>
    </row>
    <row r="49" spans="1:16" ht="30.6" customHeight="1" x14ac:dyDescent="0.25">
      <c r="A49" s="104" t="s">
        <v>45</v>
      </c>
      <c r="B49" s="105" t="s">
        <v>46</v>
      </c>
      <c r="C49" s="105"/>
      <c r="D49" s="105"/>
      <c r="E49" s="105"/>
      <c r="F49" s="80" t="s">
        <v>47</v>
      </c>
      <c r="G49" s="73" t="s">
        <v>48</v>
      </c>
      <c r="H49" s="86"/>
      <c r="I49" s="75" t="s">
        <v>49</v>
      </c>
      <c r="J49" s="26"/>
      <c r="K49" s="75">
        <v>5</v>
      </c>
      <c r="L49" s="26"/>
      <c r="M49" s="3"/>
      <c r="N49" s="26"/>
      <c r="O49" s="76">
        <f>+ROUNDDOWN(K49*M49,3)</f>
        <v>0</v>
      </c>
      <c r="P49" s="88"/>
    </row>
    <row r="50" spans="1:16" ht="15" customHeight="1" x14ac:dyDescent="0.25">
      <c r="A50" s="106"/>
      <c r="B50" s="92"/>
      <c r="C50" s="92"/>
      <c r="D50" s="92"/>
      <c r="E50" s="92"/>
      <c r="F50" s="93"/>
      <c r="G50" s="94"/>
      <c r="H50" s="86"/>
      <c r="I50" s="86"/>
      <c r="J50" s="107"/>
      <c r="K50" s="107"/>
      <c r="L50" s="107"/>
      <c r="M50" s="103"/>
      <c r="N50" s="107"/>
      <c r="O50" s="97"/>
      <c r="P50" s="88"/>
    </row>
    <row r="51" spans="1:16" ht="30.6" customHeight="1" x14ac:dyDescent="0.25">
      <c r="A51" s="104" t="s">
        <v>50</v>
      </c>
      <c r="B51" s="71" t="s">
        <v>51</v>
      </c>
      <c r="C51" s="71"/>
      <c r="D51" s="71"/>
      <c r="E51" s="71"/>
      <c r="F51" s="80" t="s">
        <v>52</v>
      </c>
      <c r="G51" s="73" t="s">
        <v>48</v>
      </c>
      <c r="H51" s="86"/>
      <c r="I51" s="75" t="s">
        <v>49</v>
      </c>
      <c r="J51" s="26"/>
      <c r="K51" s="75">
        <v>1</v>
      </c>
      <c r="L51" s="26"/>
      <c r="M51" s="3"/>
      <c r="N51" s="26"/>
      <c r="O51" s="76">
        <f>+ROUNDDOWN(K51*M51,3)</f>
        <v>0</v>
      </c>
      <c r="P51" s="88"/>
    </row>
    <row r="52" spans="1:16" ht="15" customHeight="1" x14ac:dyDescent="0.25">
      <c r="A52" s="106"/>
      <c r="B52" s="108"/>
      <c r="C52" s="108"/>
      <c r="D52" s="108"/>
      <c r="E52" s="108"/>
      <c r="F52" s="93"/>
      <c r="G52" s="94"/>
      <c r="H52" s="86"/>
      <c r="I52" s="86"/>
      <c r="J52" s="107"/>
      <c r="K52" s="107"/>
      <c r="L52" s="107"/>
      <c r="M52" s="103"/>
      <c r="N52" s="107"/>
      <c r="O52" s="97"/>
      <c r="P52" s="88"/>
    </row>
    <row r="53" spans="1:16" ht="30" customHeight="1" x14ac:dyDescent="0.25">
      <c r="A53" s="104" t="s">
        <v>53</v>
      </c>
      <c r="B53" s="71" t="s">
        <v>100</v>
      </c>
      <c r="C53" s="71"/>
      <c r="D53" s="71"/>
      <c r="E53" s="71"/>
      <c r="F53" s="80" t="s">
        <v>54</v>
      </c>
      <c r="G53" s="73" t="s">
        <v>48</v>
      </c>
      <c r="H53" s="86"/>
      <c r="I53" s="75" t="s">
        <v>49</v>
      </c>
      <c r="J53" s="26"/>
      <c r="K53" s="75">
        <v>2</v>
      </c>
      <c r="L53" s="26"/>
      <c r="M53" s="3"/>
      <c r="N53" s="26"/>
      <c r="O53" s="76">
        <f>+ROUNDDOWN(K53*M53,3)</f>
        <v>0</v>
      </c>
      <c r="P53" s="88"/>
    </row>
    <row r="54" spans="1:16" ht="15.95" customHeight="1" x14ac:dyDescent="0.25">
      <c r="A54" s="106"/>
      <c r="B54" s="92"/>
      <c r="C54" s="92"/>
      <c r="D54" s="92"/>
      <c r="E54" s="92"/>
      <c r="F54" s="93"/>
      <c r="G54" s="94"/>
      <c r="H54" s="86"/>
      <c r="I54" s="109"/>
      <c r="J54" s="107"/>
      <c r="K54" s="107"/>
      <c r="L54" s="107"/>
      <c r="M54" s="103"/>
      <c r="N54" s="107"/>
      <c r="O54" s="97"/>
      <c r="P54" s="88"/>
    </row>
    <row r="55" spans="1:16" ht="30" customHeight="1" x14ac:dyDescent="0.25">
      <c r="A55" s="85" t="s">
        <v>55</v>
      </c>
      <c r="B55" s="71" t="s">
        <v>56</v>
      </c>
      <c r="C55" s="71"/>
      <c r="D55" s="71"/>
      <c r="E55" s="71"/>
      <c r="F55" s="80" t="s">
        <v>57</v>
      </c>
      <c r="G55" s="73" t="s">
        <v>48</v>
      </c>
      <c r="H55" s="86"/>
      <c r="I55" s="81" t="s">
        <v>49</v>
      </c>
      <c r="J55" s="26"/>
      <c r="K55" s="110">
        <v>0.5</v>
      </c>
      <c r="L55" s="26"/>
      <c r="M55" s="3"/>
      <c r="N55" s="26"/>
      <c r="O55" s="76">
        <f>ROUNDDOWN(K55*M55,3)</f>
        <v>0</v>
      </c>
      <c r="P55" s="88"/>
    </row>
    <row r="56" spans="1:16" ht="30" customHeight="1" x14ac:dyDescent="0.25">
      <c r="A56" s="85"/>
      <c r="B56" s="71" t="s">
        <v>58</v>
      </c>
      <c r="C56" s="71"/>
      <c r="D56" s="71"/>
      <c r="E56" s="71"/>
      <c r="F56" s="80" t="s">
        <v>59</v>
      </c>
      <c r="G56" s="73" t="s">
        <v>48</v>
      </c>
      <c r="H56" s="86"/>
      <c r="I56" s="81" t="s">
        <v>49</v>
      </c>
      <c r="J56" s="26"/>
      <c r="K56" s="110">
        <v>0.5</v>
      </c>
      <c r="L56" s="26"/>
      <c r="M56" s="3"/>
      <c r="N56" s="26"/>
      <c r="O56" s="76">
        <f>ROUNDDOWN(K56*M56,3)</f>
        <v>0</v>
      </c>
      <c r="P56" s="88"/>
    </row>
    <row r="57" spans="1:16" ht="19.5" customHeight="1" x14ac:dyDescent="0.25">
      <c r="A57" s="111"/>
      <c r="F57" s="83"/>
      <c r="H57" s="88"/>
      <c r="M57" s="112"/>
      <c r="O57" s="84"/>
      <c r="P57" s="88"/>
    </row>
    <row r="58" spans="1:16" ht="47.25" x14ac:dyDescent="0.25">
      <c r="A58" s="104" t="s">
        <v>60</v>
      </c>
      <c r="B58" s="71" t="s">
        <v>61</v>
      </c>
      <c r="C58" s="71"/>
      <c r="D58" s="71"/>
      <c r="E58" s="71"/>
      <c r="F58" s="80" t="s">
        <v>78</v>
      </c>
      <c r="G58" s="73" t="s">
        <v>48</v>
      </c>
      <c r="H58" s="86"/>
      <c r="I58" s="81" t="s">
        <v>49</v>
      </c>
      <c r="J58" s="26"/>
      <c r="K58" s="75">
        <v>1</v>
      </c>
      <c r="L58" s="26"/>
      <c r="M58" s="3"/>
      <c r="N58" s="26"/>
      <c r="O58" s="76">
        <f>ROUNDDOWN(K58*M58,3)</f>
        <v>0</v>
      </c>
      <c r="P58" s="88"/>
    </row>
    <row r="59" spans="1:16" ht="18.75" customHeight="1" x14ac:dyDescent="0.25">
      <c r="A59" s="111"/>
      <c r="P59" s="88"/>
    </row>
    <row r="60" spans="1:16" ht="32.1" customHeight="1" x14ac:dyDescent="0.25">
      <c r="A60" s="113" t="s">
        <v>101</v>
      </c>
      <c r="B60" s="113"/>
      <c r="C60" s="113"/>
      <c r="D60" s="113"/>
      <c r="E60" s="114"/>
      <c r="F60" s="115" t="s">
        <v>96</v>
      </c>
      <c r="G60" s="116"/>
      <c r="H60" s="116"/>
      <c r="I60" s="116"/>
      <c r="J60" s="116"/>
      <c r="K60" s="116"/>
      <c r="L60" s="116"/>
      <c r="M60" s="117"/>
      <c r="O60" s="118">
        <v>148000</v>
      </c>
      <c r="P60" s="88"/>
    </row>
    <row r="61" spans="1:16" ht="13.5" customHeight="1" x14ac:dyDescent="0.25">
      <c r="A61" s="113"/>
      <c r="B61" s="113"/>
      <c r="C61" s="113"/>
      <c r="D61" s="113"/>
      <c r="E61" s="114"/>
      <c r="F61" s="119"/>
      <c r="G61" s="119"/>
      <c r="H61" s="119"/>
      <c r="I61" s="119"/>
      <c r="J61" s="119"/>
      <c r="K61" s="119"/>
      <c r="L61" s="119"/>
      <c r="M61" s="119"/>
      <c r="P61" s="88"/>
    </row>
    <row r="62" spans="1:16" ht="32.1" customHeight="1" x14ac:dyDescent="0.25">
      <c r="A62" s="113"/>
      <c r="B62" s="113"/>
      <c r="C62" s="113"/>
      <c r="D62" s="113"/>
      <c r="E62" s="114"/>
      <c r="F62" s="115" t="s">
        <v>97</v>
      </c>
      <c r="G62" s="116"/>
      <c r="H62" s="116"/>
      <c r="I62" s="116"/>
      <c r="J62" s="116"/>
      <c r="K62" s="116"/>
      <c r="L62" s="116"/>
      <c r="M62" s="117"/>
      <c r="O62" s="118">
        <f>+B18</f>
        <v>444000</v>
      </c>
      <c r="P62" s="88"/>
    </row>
    <row r="63" spans="1:16" ht="13.5" customHeight="1" x14ac:dyDescent="0.25">
      <c r="A63" s="113"/>
      <c r="B63" s="113"/>
      <c r="C63" s="113"/>
      <c r="D63" s="113"/>
      <c r="E63" s="114"/>
      <c r="F63" s="119"/>
      <c r="G63" s="119"/>
      <c r="H63" s="119"/>
      <c r="I63" s="119"/>
      <c r="J63" s="119"/>
      <c r="K63" s="119"/>
      <c r="L63" s="119"/>
      <c r="M63" s="119"/>
      <c r="P63" s="88"/>
    </row>
    <row r="64" spans="1:16" ht="32.1" customHeight="1" x14ac:dyDescent="0.25">
      <c r="A64" s="113"/>
      <c r="B64" s="113"/>
      <c r="C64" s="113"/>
      <c r="D64" s="113"/>
      <c r="E64" s="114"/>
      <c r="F64" s="115" t="s">
        <v>72</v>
      </c>
      <c r="G64" s="116"/>
      <c r="H64" s="116"/>
      <c r="I64" s="116"/>
      <c r="J64" s="116"/>
      <c r="K64" s="116"/>
      <c r="L64" s="116"/>
      <c r="M64" s="117"/>
      <c r="O64" s="120">
        <f>+SUM(O23:O58)</f>
        <v>0</v>
      </c>
      <c r="P64" s="121"/>
    </row>
    <row r="65" spans="1:16" ht="13.5" customHeight="1" x14ac:dyDescent="0.25">
      <c r="A65" s="113"/>
      <c r="B65" s="113"/>
      <c r="C65" s="113"/>
      <c r="D65" s="113"/>
      <c r="E65" s="114"/>
      <c r="F65" s="119"/>
      <c r="G65" s="119"/>
      <c r="H65" s="119"/>
      <c r="I65" s="119"/>
      <c r="J65" s="119"/>
      <c r="K65" s="119"/>
      <c r="L65" s="119"/>
      <c r="M65" s="119"/>
      <c r="O65" s="111"/>
      <c r="P65" s="88"/>
    </row>
    <row r="66" spans="1:16" ht="34.5" customHeight="1" x14ac:dyDescent="0.25">
      <c r="A66" s="113"/>
      <c r="B66" s="113"/>
      <c r="C66" s="113"/>
      <c r="D66" s="113"/>
      <c r="E66" s="114"/>
      <c r="F66" s="115" t="s">
        <v>73</v>
      </c>
      <c r="G66" s="116"/>
      <c r="H66" s="116"/>
      <c r="I66" s="116"/>
      <c r="J66" s="116"/>
      <c r="K66" s="116"/>
      <c r="L66" s="116"/>
      <c r="M66" s="117"/>
      <c r="O66" s="120">
        <f>O64*3</f>
        <v>0</v>
      </c>
      <c r="P66" s="88"/>
    </row>
    <row r="67" spans="1:16" ht="13.5" customHeight="1" thickBot="1" x14ac:dyDescent="0.3">
      <c r="A67" s="113"/>
      <c r="B67" s="113"/>
      <c r="C67" s="113"/>
      <c r="D67" s="113"/>
      <c r="E67" s="114"/>
      <c r="F67" s="119"/>
      <c r="G67" s="119"/>
      <c r="H67" s="119"/>
      <c r="I67" s="119"/>
      <c r="J67" s="119"/>
      <c r="K67" s="119"/>
      <c r="L67" s="119"/>
      <c r="M67" s="119"/>
      <c r="O67" s="111"/>
      <c r="P67" s="88"/>
    </row>
    <row r="68" spans="1:16" ht="44.1" customHeight="1" thickBot="1" x14ac:dyDescent="0.3">
      <c r="A68" s="113"/>
      <c r="B68" s="113"/>
      <c r="C68" s="113"/>
      <c r="D68" s="113"/>
      <c r="E68" s="114"/>
      <c r="F68" s="122" t="s">
        <v>70</v>
      </c>
      <c r="G68" s="123"/>
      <c r="H68" s="123"/>
      <c r="I68" s="123"/>
      <c r="J68" s="123"/>
      <c r="K68" s="123"/>
      <c r="L68" s="123"/>
      <c r="M68" s="124"/>
      <c r="N68" s="47"/>
      <c r="O68" s="125">
        <f>(O62-O66)/O62</f>
        <v>1</v>
      </c>
      <c r="P68" s="126"/>
    </row>
    <row r="69" spans="1:16" ht="31.5" customHeight="1" x14ac:dyDescent="0.25">
      <c r="A69" s="113"/>
      <c r="B69" s="113"/>
      <c r="C69" s="113"/>
      <c r="D69" s="113"/>
      <c r="O69" s="111"/>
    </row>
    <row r="70" spans="1:16" ht="31.5" customHeight="1" x14ac:dyDescent="0.25">
      <c r="A70" s="113"/>
      <c r="B70" s="113"/>
      <c r="C70" s="113"/>
      <c r="D70" s="113"/>
      <c r="O70" s="127"/>
    </row>
    <row r="71" spans="1:16" ht="31.5" customHeight="1" x14ac:dyDescent="0.25">
      <c r="A71" s="113"/>
      <c r="B71" s="113"/>
      <c r="C71" s="113"/>
      <c r="D71" s="113"/>
      <c r="O71" s="111"/>
    </row>
    <row r="72" spans="1:16" ht="31.5" customHeight="1" x14ac:dyDescent="0.25">
      <c r="A72" s="128"/>
      <c r="B72" s="128"/>
      <c r="C72" s="128"/>
      <c r="D72" s="128"/>
      <c r="O72" s="111"/>
    </row>
    <row r="73" spans="1:16" ht="16.5" customHeight="1" thickBot="1" x14ac:dyDescent="0.3">
      <c r="O73" s="111"/>
    </row>
    <row r="74" spans="1:16" ht="33.950000000000003" customHeight="1" thickBot="1" x14ac:dyDescent="0.3">
      <c r="A74" s="39" t="s">
        <v>62</v>
      </c>
      <c r="B74" s="40" t="s">
        <v>80</v>
      </c>
      <c r="C74" s="41"/>
      <c r="D74" s="41"/>
      <c r="E74" s="41"/>
      <c r="F74" s="41"/>
      <c r="G74" s="41"/>
      <c r="H74" s="41"/>
      <c r="I74" s="42"/>
    </row>
    <row r="75" spans="1:16" ht="39.950000000000003" customHeight="1" thickBot="1" x14ac:dyDescent="0.3">
      <c r="A75" s="43" t="s">
        <v>9</v>
      </c>
      <c r="B75" s="43" t="s">
        <v>10</v>
      </c>
      <c r="C75" s="44" t="s">
        <v>11</v>
      </c>
      <c r="D75" s="45"/>
      <c r="E75" s="45"/>
      <c r="F75" s="45"/>
      <c r="G75" s="45"/>
      <c r="H75" s="45"/>
      <c r="I75" s="46"/>
    </row>
    <row r="76" spans="1:16" ht="16.5" thickBot="1" x14ac:dyDescent="0.3">
      <c r="A76" s="48"/>
      <c r="B76" s="48"/>
      <c r="C76" s="49" t="s">
        <v>12</v>
      </c>
      <c r="D76" s="50" t="s">
        <v>63</v>
      </c>
      <c r="E76" s="51"/>
      <c r="F76" s="51"/>
      <c r="G76" s="51"/>
      <c r="H76" s="51"/>
      <c r="I76" s="129"/>
    </row>
    <row r="77" spans="1:16" ht="75" customHeight="1" thickBot="1" x14ac:dyDescent="0.3">
      <c r="A77" s="130" t="s">
        <v>98</v>
      </c>
      <c r="B77" s="131"/>
      <c r="C77" s="1">
        <v>0</v>
      </c>
      <c r="D77" s="11" t="s">
        <v>64</v>
      </c>
      <c r="E77" s="12"/>
      <c r="F77" s="12"/>
      <c r="G77" s="12"/>
      <c r="H77" s="12"/>
      <c r="I77" s="13"/>
      <c r="J77" s="82"/>
      <c r="K77" s="82"/>
      <c r="L77" s="82"/>
    </row>
    <row r="78" spans="1:16" ht="6.95" customHeight="1" x14ac:dyDescent="0.25"/>
    <row r="79" spans="1:16" ht="38.25" customHeight="1" x14ac:dyDescent="0.25">
      <c r="A79" s="132" t="s">
        <v>102</v>
      </c>
      <c r="B79" s="132"/>
      <c r="C79" s="132"/>
      <c r="D79" s="132"/>
      <c r="E79" s="132"/>
      <c r="F79" s="132"/>
      <c r="G79" s="132"/>
      <c r="H79" s="132"/>
      <c r="I79" s="132"/>
    </row>
    <row r="80" spans="1:16" ht="30" customHeight="1" x14ac:dyDescent="0.25">
      <c r="C80" s="133" t="s">
        <v>65</v>
      </c>
      <c r="D80" s="133"/>
      <c r="E80" s="133"/>
      <c r="F80" s="134"/>
    </row>
    <row r="81" spans="1:15" ht="15.75" thickBot="1" x14ac:dyDescent="0.3"/>
    <row r="82" spans="1:15" ht="63" customHeight="1" thickBot="1" x14ac:dyDescent="0.3">
      <c r="A82" s="5" t="s">
        <v>104</v>
      </c>
      <c r="B82" s="5"/>
      <c r="C82" s="5"/>
      <c r="D82" s="5"/>
      <c r="E82" s="5"/>
      <c r="F82" s="2"/>
      <c r="G82" s="6"/>
      <c r="H82" s="7"/>
      <c r="I82" s="8"/>
    </row>
    <row r="83" spans="1:15" ht="9.75" customHeight="1" thickBot="1" x14ac:dyDescent="0.3"/>
    <row r="84" spans="1:15" ht="67.5" customHeight="1" thickBot="1" x14ac:dyDescent="0.3">
      <c r="A84" s="5" t="s">
        <v>103</v>
      </c>
      <c r="B84" s="5"/>
      <c r="C84" s="5"/>
      <c r="D84" s="5"/>
      <c r="E84" s="5"/>
      <c r="F84" s="2"/>
      <c r="G84" s="6"/>
      <c r="H84" s="7"/>
      <c r="I84" s="8"/>
    </row>
    <row r="86" spans="1:15" ht="18" x14ac:dyDescent="0.25">
      <c r="A86" s="135" t="s">
        <v>66</v>
      </c>
      <c r="B86" s="135"/>
      <c r="D86" s="88"/>
      <c r="E86" s="135" t="s">
        <v>67</v>
      </c>
      <c r="F86" s="135"/>
    </row>
    <row r="87" spans="1:15" x14ac:dyDescent="0.25">
      <c r="A87" s="9"/>
      <c r="B87" s="9"/>
      <c r="C87" s="9"/>
      <c r="D87" s="88"/>
      <c r="E87" s="9"/>
      <c r="F87" s="9"/>
      <c r="G87" s="9"/>
      <c r="I87" s="82"/>
      <c r="M87" s="82"/>
      <c r="O87" s="82"/>
    </row>
    <row r="88" spans="1:15" ht="15.75" thickBot="1" x14ac:dyDescent="0.3">
      <c r="A88" s="10"/>
      <c r="B88" s="10"/>
      <c r="C88" s="10"/>
      <c r="D88" s="88"/>
      <c r="E88" s="10"/>
      <c r="F88" s="10"/>
      <c r="G88" s="10"/>
      <c r="I88" s="82"/>
      <c r="M88" s="82"/>
      <c r="O88" s="82"/>
    </row>
    <row r="89" spans="1:15" x14ac:dyDescent="0.25">
      <c r="D89" s="88"/>
    </row>
    <row r="90" spans="1:15" ht="86.25" customHeight="1" x14ac:dyDescent="0.25">
      <c r="A90" s="136" t="s">
        <v>81</v>
      </c>
      <c r="B90" s="136"/>
      <c r="C90" s="136"/>
      <c r="D90" s="136"/>
      <c r="E90" s="136"/>
      <c r="F90" s="136"/>
      <c r="G90" s="136"/>
      <c r="H90" s="137"/>
      <c r="I90" s="137"/>
      <c r="M90" s="137"/>
      <c r="O90" s="137"/>
    </row>
    <row r="91" spans="1:15" ht="72" customHeight="1" x14ac:dyDescent="0.35">
      <c r="A91" s="138" t="s">
        <v>68</v>
      </c>
      <c r="B91" s="138"/>
      <c r="C91" s="139"/>
      <c r="D91" s="139"/>
      <c r="E91" s="139"/>
      <c r="F91" s="139"/>
      <c r="G91" s="139"/>
      <c r="H91" s="140"/>
      <c r="I91" s="141"/>
      <c r="M91" s="141"/>
      <c r="O91" s="141"/>
    </row>
    <row r="104" ht="104.1" customHeight="1" x14ac:dyDescent="0.25"/>
    <row r="105" ht="62.1" customHeight="1" x14ac:dyDescent="0.25"/>
  </sheetData>
  <sheetProtection algorithmName="SHA-512" hashValue="Dt4VZf199ofBO1905/nRhCJlYEFkq8UTNwCbtr4p7GvYXucSkDmljJSFyG3XsUq+sYUm4LcUIzlIxTBDQsvdmw==" saltValue="F8rLvZv66X3D75CJjNYUyw==" spinCount="100000" sheet="1" selectLockedCells="1"/>
  <mergeCells count="69">
    <mergeCell ref="B31:E31"/>
    <mergeCell ref="B33:E33"/>
    <mergeCell ref="B34:E34"/>
    <mergeCell ref="A31:A34"/>
    <mergeCell ref="A84:E84"/>
    <mergeCell ref="B47:E47"/>
    <mergeCell ref="A36:A38"/>
    <mergeCell ref="B36:E36"/>
    <mergeCell ref="B37:E37"/>
    <mergeCell ref="B38:E38"/>
    <mergeCell ref="A40:A45"/>
    <mergeCell ref="B40:E40"/>
    <mergeCell ref="B32:E32"/>
    <mergeCell ref="B41:E41"/>
    <mergeCell ref="B42:E42"/>
    <mergeCell ref="B43:E43"/>
    <mergeCell ref="A1:C2"/>
    <mergeCell ref="A4:G5"/>
    <mergeCell ref="A6:G6"/>
    <mergeCell ref="A7:G7"/>
    <mergeCell ref="A8:G8"/>
    <mergeCell ref="A9:G9"/>
    <mergeCell ref="C10:E10"/>
    <mergeCell ref="A11:G11"/>
    <mergeCell ref="A13:G13"/>
    <mergeCell ref="B15:O15"/>
    <mergeCell ref="C16:I16"/>
    <mergeCell ref="D18:I18"/>
    <mergeCell ref="A27:A29"/>
    <mergeCell ref="B27:E27"/>
    <mergeCell ref="B28:E28"/>
    <mergeCell ref="B29:E29"/>
    <mergeCell ref="A20:O20"/>
    <mergeCell ref="D17:G17"/>
    <mergeCell ref="A23:A25"/>
    <mergeCell ref="A21:O21"/>
    <mergeCell ref="B22:E22"/>
    <mergeCell ref="B23:E23"/>
    <mergeCell ref="B24:E24"/>
    <mergeCell ref="B25:E25"/>
    <mergeCell ref="B44:E44"/>
    <mergeCell ref="B45:E45"/>
    <mergeCell ref="F64:M64"/>
    <mergeCell ref="B49:E49"/>
    <mergeCell ref="B51:E51"/>
    <mergeCell ref="B53:E53"/>
    <mergeCell ref="F60:M60"/>
    <mergeCell ref="F62:M62"/>
    <mergeCell ref="A60:D71"/>
    <mergeCell ref="F66:M66"/>
    <mergeCell ref="F68:M68"/>
    <mergeCell ref="B58:E58"/>
    <mergeCell ref="A55:A56"/>
    <mergeCell ref="B55:E55"/>
    <mergeCell ref="B56:E56"/>
    <mergeCell ref="B74:I74"/>
    <mergeCell ref="A91:G91"/>
    <mergeCell ref="C80:E80"/>
    <mergeCell ref="A82:E82"/>
    <mergeCell ref="G82:I82"/>
    <mergeCell ref="A87:C88"/>
    <mergeCell ref="E87:G88"/>
    <mergeCell ref="A90:G90"/>
    <mergeCell ref="C75:I75"/>
    <mergeCell ref="D76:I76"/>
    <mergeCell ref="A77:B77"/>
    <mergeCell ref="D77:I77"/>
    <mergeCell ref="A79:I79"/>
    <mergeCell ref="G84:I84"/>
  </mergeCells>
  <phoneticPr fontId="30" type="noConversion"/>
  <pageMargins left="0.75" right="0.75" top="1" bottom="1" header="0.5" footer="0.5"/>
  <pageSetup paperSize="8" orientation="landscape"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 OFF ECONOMICA VERDE</vt:lpstr>
      <vt:lpstr>'MOD OFF ECONOMICA VERDE'!Area_stampa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FFinazzi</dc:creator>
  <cp:lastModifiedBy>FFinazzi</cp:lastModifiedBy>
  <cp:lastPrinted>2017-12-12T16:25:19Z</cp:lastPrinted>
  <dcterms:created xsi:type="dcterms:W3CDTF">2017-10-27T14:20:36Z</dcterms:created>
  <dcterms:modified xsi:type="dcterms:W3CDTF">2018-01-25T15:13:19Z</dcterms:modified>
</cp:coreProperties>
</file>