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aspinaA\Desktop\documenti trasparenza\Bilancio Preventivo\Esercizio Finanziario 2018\"/>
    </mc:Choice>
  </mc:AlternateContent>
  <bookViews>
    <workbookView xWindow="0" yWindow="0" windowWidth="21600" windowHeight="10890" activeTab="2"/>
  </bookViews>
  <sheets>
    <sheet name="Budget Economico Annuale" sheetId="3" r:id="rId1"/>
    <sheet name="Budget Investimenti Annuale" sheetId="1" r:id="rId2"/>
    <sheet name="Budget Economico Pluriennale" sheetId="7" r:id="rId3"/>
    <sheet name="Budget Investimenti Pluriennale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7" l="1"/>
  <c r="E24" i="7"/>
  <c r="E52" i="8"/>
  <c r="E82" i="8" l="1"/>
  <c r="D82" i="8"/>
  <c r="C82" i="8"/>
  <c r="B82" i="8"/>
  <c r="E72" i="8"/>
  <c r="D72" i="8"/>
  <c r="C72" i="8"/>
  <c r="B72" i="8"/>
  <c r="D52" i="8"/>
  <c r="C52" i="8"/>
  <c r="B52" i="8"/>
  <c r="E42" i="8"/>
  <c r="D42" i="8"/>
  <c r="C42" i="8"/>
  <c r="B42" i="8"/>
  <c r="C87" i="8" l="1"/>
  <c r="D57" i="8"/>
  <c r="C57" i="8"/>
  <c r="D87" i="8"/>
  <c r="E87" i="8"/>
  <c r="B87" i="8"/>
  <c r="E57" i="8"/>
  <c r="B57" i="8"/>
  <c r="E22" i="8"/>
  <c r="D22" i="8"/>
  <c r="C22" i="8"/>
  <c r="B22" i="8"/>
  <c r="E12" i="8"/>
  <c r="D12" i="8"/>
  <c r="C12" i="8"/>
  <c r="B12" i="8"/>
  <c r="B27" i="8" l="1"/>
  <c r="C27" i="8"/>
  <c r="D27" i="8"/>
  <c r="E27" i="8"/>
  <c r="D32" i="7"/>
  <c r="E32" i="7"/>
  <c r="D45" i="7"/>
  <c r="E45" i="7"/>
  <c r="D65" i="7"/>
  <c r="E65" i="7"/>
  <c r="D58" i="7"/>
  <c r="E58" i="7"/>
  <c r="D6" i="7"/>
  <c r="E6" i="7"/>
  <c r="D2" i="7"/>
  <c r="D21" i="7" s="1"/>
  <c r="E2" i="7"/>
  <c r="C65" i="7"/>
  <c r="C62" i="7"/>
  <c r="C58" i="7"/>
  <c r="C45" i="7"/>
  <c r="C32" i="7"/>
  <c r="C25" i="7"/>
  <c r="C24" i="7" s="1"/>
  <c r="C6" i="7"/>
  <c r="C2" i="7"/>
  <c r="E53" i="7" l="1"/>
  <c r="D53" i="7"/>
  <c r="D56" i="7" s="1"/>
  <c r="D70" i="7" s="1"/>
  <c r="D73" i="7" s="1"/>
  <c r="E21" i="7"/>
  <c r="C21" i="7"/>
  <c r="C53" i="7"/>
  <c r="E56" i="7" l="1"/>
  <c r="E70" i="7" s="1"/>
  <c r="E73" i="7" s="1"/>
  <c r="C56" i="7"/>
  <c r="C70" i="7" s="1"/>
  <c r="C73" i="7" s="1"/>
  <c r="C58" i="3" l="1"/>
  <c r="C65" i="3" l="1"/>
  <c r="C62" i="3"/>
  <c r="C45" i="3"/>
  <c r="C32" i="3"/>
  <c r="C25" i="3"/>
  <c r="C24" i="3" s="1"/>
  <c r="C6" i="3"/>
  <c r="C2" i="3"/>
  <c r="E22" i="1"/>
  <c r="D22" i="1"/>
  <c r="C22" i="1"/>
  <c r="B22" i="1"/>
  <c r="E12" i="1"/>
  <c r="D12" i="1"/>
  <c r="C12" i="1"/>
  <c r="B12" i="1"/>
  <c r="C21" i="3" l="1"/>
  <c r="C53" i="3"/>
  <c r="D27" i="1"/>
  <c r="C27" i="1"/>
  <c r="E27" i="1"/>
  <c r="B27" i="1"/>
  <c r="C56" i="3" l="1"/>
  <c r="C70" i="3" s="1"/>
  <c r="C73" i="3" s="1"/>
</calcChain>
</file>

<file path=xl/sharedStrings.xml><?xml version="1.0" encoding="utf-8"?>
<sst xmlns="http://schemas.openxmlformats.org/spreadsheetml/2006/main" count="242" uniqueCount="97">
  <si>
    <t>A)  INVESTIMENTI / IMPIEGHI</t>
  </si>
  <si>
    <t>B) FONTI DI FINANZIAMENTO</t>
  </si>
  <si>
    <t>Voci</t>
  </si>
  <si>
    <t>Importo investimento</t>
  </si>
  <si>
    <t>I) Contributi da terzi finalizzati (in conto capitale o conto impianti)</t>
  </si>
  <si>
    <t>II) Risorse da indebitamento</t>
  </si>
  <si>
    <t>III) Risorse proprie</t>
  </si>
  <si>
    <t>Importo</t>
  </si>
  <si>
    <t>I) IMMOBILIZZAZIONI IMMATERIALI</t>
  </si>
  <si>
    <t>1) Costi di impianto, di ampliamento e di sviluppo</t>
  </si>
  <si>
    <t>2) Diritti di brevetto e diritti di utilizzazione delle opere di ingegno</t>
  </si>
  <si>
    <t>3) Concessioni, licenze, marchi e diritti simili</t>
  </si>
  <si>
    <t>4)  Immobilizzazioni in corso e acconti</t>
  </si>
  <si>
    <t>5) Altre immobilizzazioni immateriali</t>
  </si>
  <si>
    <t>TOTALE IMMOBILIZZAZIONI IMMATERIALI</t>
  </si>
  <si>
    <t>II) IMMOBILIZZAZIONI MATERIALI</t>
  </si>
  <si>
    <t>1) Terreni e fabbricati</t>
  </si>
  <si>
    <t>2) Impianti e attrezzature</t>
  </si>
  <si>
    <t>3) Attrezzature scientifiche</t>
  </si>
  <si>
    <t>4) Patrimonio librario, opere d'arte, d'antiquariato e museali</t>
  </si>
  <si>
    <t>5) Mobili e arredi</t>
  </si>
  <si>
    <t>6) Immobilizzazioni in corso e acconti</t>
  </si>
  <si>
    <t>7) Altre immobilizzazioni materiali</t>
  </si>
  <si>
    <t>TOTALE IMMOBILIZZAZIONI MATERIALI</t>
  </si>
  <si>
    <t>III) IMMOBILIZZAZIONI FINANZIARIE</t>
  </si>
  <si>
    <t>TOTALE GENERALE</t>
  </si>
  <si>
    <t>A) PROVENTI OPERATIVI</t>
  </si>
  <si>
    <t>I. 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</si>
  <si>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</si>
  <si>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</si>
  <si>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</si>
  <si>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</si>
  <si>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1) Contributi Miur e altre Amministrazioni centrali</t>
  </si>
  <si>
    <t>2) Contributi Regioni e Province autonome</t>
  </si>
  <si>
    <t>3) Contributi altre Amministrazioni locali</t>
  </si>
  <si>
    <t>4) Contributi Unione Europea e altri Organismi Internazionali</t>
  </si>
  <si>
    <t>5) Contributi da Università</t>
  </si>
  <si>
    <t>6) Contributi da altri (pubblici)</t>
  </si>
  <si>
    <t>7) Contributi da altri (privati)</t>
  </si>
  <si>
    <t>III. PROVENTI PER ATTIVITA' ASSISTENZIALE</t>
  </si>
  <si>
    <t>IV. PROVENTI PER GESTIONE DIRETTA INTERVENTI PER IL DIRITTO ALLO STUDIO</t>
  </si>
  <si>
    <t>V. ALTRI PROVENTI E RICAVI DIVERSI</t>
  </si>
  <si>
    <t>di cui riserve derivanti dalla contabilità finanziaria</t>
  </si>
  <si>
    <t>VI. VARIAZIONE RIMANENZE</t>
  </si>
  <si>
    <t>VII. INCREMENTO DELLE IMMOBILIZZAZIONI PER LAVORI INTERNI</t>
  </si>
  <si>
    <t>TOTALI PROVENTI (A)</t>
  </si>
  <si>
    <t>B) COSTI OPERATIVI</t>
  </si>
  <si>
    <t>VIII. COSTI DEL PERSONALE</t>
  </si>
  <si>
    <t>1) Costi del personale dedicato alla ricerca e alla didattica</t>
  </si>
  <si>
    <t xml:space="preserve">    a) docenti / ricercatori</t>
  </si>
  <si>
    <t xml:space="preserve">    b) collaborazioni scientifiche (collaboratori, assegnisti, ecc)</t>
  </si>
  <si>
    <t xml:space="preserve">    c) docenti a contratto</t>
  </si>
  <si>
    <t xml:space="preserve">    d) esperti linguistici</t>
  </si>
  <si>
    <t xml:space="preserve">    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</si>
  <si>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</si>
  <si>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</si>
  <si>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</si>
  <si>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</si>
  <si>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la ricerca e l'attività editoriale</t>
  </si>
  <si>
    <t>4) Trasferimenti a partner di progetti coordinati</t>
  </si>
  <si>
    <t>5) Acquisto materiale consumo per laboratori</t>
  </si>
  <si>
    <t>6) Variazione rimanenze di materiale di consumo per laboratori</t>
  </si>
  <si>
    <t>7) Acquisto di libri, periodici e materiale bibliografico</t>
  </si>
  <si>
    <t>8) Acquisto di servizi e collaborazioni tecnico 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</si>
  <si>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</si>
  <si>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</si>
  <si>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</si>
  <si>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</si>
  <si>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</si>
  <si>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Ammortamenti immobilizzazioni immateriali</t>
  </si>
  <si>
    <t>2) Ammortamenti immobilizzazioni materiali</t>
  </si>
  <si>
    <t>3) Svalutazione immobilizzazioni</t>
  </si>
  <si>
    <t>4) Svalutazioni dei crediti compresi nell'attivo circolante e nelle disponibilità liquide</t>
  </si>
  <si>
    <t>XI. ACCANTONAMENTI PER RISCHI ED ONERI</t>
  </si>
  <si>
    <t>XII. ONERI DIVERSI DI GESTIONE</t>
  </si>
  <si>
    <t>TOTALI COSTI (B)</t>
  </si>
  <si>
    <t>DIFFERENZA TRA PROVENTI E COSTI OPERATIVI (A - B)</t>
  </si>
  <si>
    <t>C) PROVENTI E ONERI FINANZIARI</t>
  </si>
  <si>
    <t>1) Proventi finanziari</t>
  </si>
  <si>
    <t>2) Interessi ed altri oneri finanziari</t>
  </si>
  <si>
    <t>3) Utile e perdite su cambi</t>
  </si>
  <si>
    <t>D) RETTIFICHE DI VALORI FINANZIARIE</t>
  </si>
  <si>
    <t>1) Rivalutazioni</t>
  </si>
  <si>
    <t>2) Svalutazioni</t>
  </si>
  <si>
    <t>E) PROVENTI E ONERI STRAORDINARI</t>
  </si>
  <si>
    <t>1) Proventi</t>
  </si>
  <si>
    <t>2) Oneri</t>
  </si>
  <si>
    <t>F) IMPOSTE SUL REDDITO DELL'ESERCIZIO CORRENTI, DIFFERITE, ANTICIPATE</t>
  </si>
  <si>
    <t>RISULTATO ECONOMICO PRESUNTO</t>
  </si>
  <si>
    <t>UTILIZZO RISERVE DA CONTABILITA' ECONOMICO PATRIMONIALE</t>
  </si>
  <si>
    <t>RISULTATO A PAREGGIO</t>
  </si>
  <si>
    <t>A)  INVESTIMENTI / IMPIEGHI 2019</t>
  </si>
  <si>
    <t>B) FONTI DI FINANZIAMENTO 2019</t>
  </si>
  <si>
    <t>A)  INVESTIMENTI / IMPIEGHI 2020</t>
  </si>
  <si>
    <t>B) FONTI DI FINANZIAMENTO 2020</t>
  </si>
  <si>
    <t>A)  INVESTIMENTI / IMPIEGHI 2018</t>
  </si>
  <si>
    <t>B) FONTI DI FINANZIAMENTO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</si>
</sst>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 applyNumberFormat="0" applyFont="0" applyFill="0" applyBorder="0" applyAlignment="0" applyProtection="0"/>
    <xf numFmtId="164" fontId="1" fillId="0" borderId="0" applyNumberFormat="0" applyFont="0" applyFill="0" applyBorder="0" applyAlignment="0" applyProtection="0"/>
  </cellStyleXfs>
  <cellXfs count="88">
    <xf numFmtId="0" fontId="0" fillId="0" borderId="0" xfId="0"/>
    <xf numFmtId="0" fontId="0" fillId="0" borderId="0" xfId="0" applyNumberFormat="1" applyFont="1" applyFill="1" applyBorder="1" applyAlignment="1"/>
    <xf numFmtId="0" fontId="2" fillId="4" borderId="11" xfId="0" applyNumberFormat="1" applyFont="1" applyFill="1" applyBorder="1" applyAlignment="1"/>
    <xf numFmtId="0" fontId="2" fillId="4" borderId="12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3" borderId="11" xfId="0" applyNumberFormat="1" applyFont="1" applyFill="1" applyBorder="1" applyAlignment="1"/>
    <xf numFmtId="0" fontId="3" fillId="3" borderId="12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9" xfId="0" applyNumberFormat="1" applyFont="1" applyFill="1" applyBorder="1" applyAlignment="1"/>
    <xf numFmtId="0" fontId="3" fillId="0" borderId="14" xfId="0" applyNumberFormat="1" applyFont="1" applyFill="1" applyBorder="1" applyAlignment="1"/>
    <xf numFmtId="4" fontId="3" fillId="0" borderId="0" xfId="1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2" borderId="13" xfId="0" applyNumberFormat="1" applyFont="1" applyFill="1" applyBorder="1" applyAlignment="1"/>
    <xf numFmtId="4" fontId="3" fillId="2" borderId="8" xfId="1" applyNumberFormat="1" applyFont="1" applyFill="1" applyBorder="1" applyAlignment="1"/>
    <xf numFmtId="4" fontId="3" fillId="0" borderId="0" xfId="0" applyNumberFormat="1" applyFont="1" applyFill="1" applyBorder="1" applyAlignment="1"/>
    <xf numFmtId="0" fontId="4" fillId="2" borderId="4" xfId="0" applyNumberFormat="1" applyFont="1" applyFill="1" applyBorder="1" applyAlignment="1"/>
    <xf numFmtId="0" fontId="3" fillId="2" borderId="0" xfId="0" applyNumberFormat="1" applyFont="1" applyFill="1" applyBorder="1" applyAlignment="1"/>
    <xf numFmtId="4" fontId="3" fillId="2" borderId="5" xfId="1" applyNumberFormat="1" applyFont="1" applyFill="1" applyBorder="1" applyAlignment="1"/>
    <xf numFmtId="0" fontId="4" fillId="2" borderId="9" xfId="0" applyNumberFormat="1" applyFont="1" applyFill="1" applyBorder="1" applyAlignment="1"/>
    <xf numFmtId="0" fontId="3" fillId="2" borderId="14" xfId="0" applyNumberFormat="1" applyFont="1" applyFill="1" applyBorder="1" applyAlignment="1"/>
    <xf numFmtId="4" fontId="3" fillId="2" borderId="10" xfId="1" applyNumberFormat="1" applyFont="1" applyFill="1" applyBorder="1" applyAlignment="1"/>
    <xf numFmtId="0" fontId="3" fillId="4" borderId="12" xfId="0" applyNumberFormat="1" applyFont="1" applyFill="1" applyBorder="1" applyAlignment="1"/>
    <xf numFmtId="0" fontId="3" fillId="2" borderId="4" xfId="0" applyNumberFormat="1" applyFont="1" applyFill="1" applyBorder="1" applyAlignment="1"/>
    <xf numFmtId="0" fontId="5" fillId="2" borderId="4" xfId="0" applyNumberFormat="1" applyFont="1" applyFill="1" applyBorder="1" applyAlignment="1"/>
    <xf numFmtId="0" fontId="3" fillId="2" borderId="9" xfId="0" applyNumberFormat="1" applyFont="1" applyFill="1" applyBorder="1" applyAlignment="1"/>
    <xf numFmtId="0" fontId="2" fillId="3" borderId="11" xfId="0" applyNumberFormat="1" applyFont="1" applyFill="1" applyBorder="1" applyAlignment="1"/>
    <xf numFmtId="0" fontId="2" fillId="2" borderId="4" xfId="0" applyNumberFormat="1" applyFont="1" applyFill="1" applyBorder="1" applyAlignment="1"/>
    <xf numFmtId="4" fontId="2" fillId="2" borderId="5" xfId="1" applyNumberFormat="1" applyFont="1" applyFill="1" applyBorder="1" applyAlignment="1"/>
    <xf numFmtId="0" fontId="2" fillId="2" borderId="9" xfId="0" applyNumberFormat="1" applyFont="1" applyFill="1" applyBorder="1" applyAlignment="1"/>
    <xf numFmtId="0" fontId="6" fillId="0" borderId="0" xfId="0" applyNumberFormat="1" applyFont="1" applyFill="1" applyBorder="1" applyAlignment="1"/>
    <xf numFmtId="4" fontId="6" fillId="0" borderId="0" xfId="1" applyNumberFormat="1" applyFont="1" applyFill="1" applyBorder="1" applyAlignment="1"/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5" xfId="0" applyNumberFormat="1" applyFont="1" applyFill="1" applyBorder="1" applyAlignment="1"/>
    <xf numFmtId="0" fontId="7" fillId="0" borderId="6" xfId="0" applyNumberFormat="1" applyFont="1" applyFill="1" applyBorder="1" applyAlignment="1"/>
    <xf numFmtId="4" fontId="7" fillId="0" borderId="6" xfId="1" applyNumberFormat="1" applyFont="1" applyFill="1" applyBorder="1" applyAlignment="1"/>
    <xf numFmtId="4" fontId="7" fillId="0" borderId="5" xfId="1" applyNumberFormat="1" applyFont="1" applyFill="1" applyBorder="1" applyAlignment="1"/>
    <xf numFmtId="0" fontId="10" fillId="0" borderId="4" xfId="0" applyNumberFormat="1" applyFont="1" applyFill="1" applyBorder="1" applyAlignment="1"/>
    <xf numFmtId="4" fontId="10" fillId="0" borderId="6" xfId="1" applyNumberFormat="1" applyFont="1" applyFill="1" applyBorder="1" applyAlignment="1"/>
    <xf numFmtId="4" fontId="7" fillId="0" borderId="6" xfId="0" applyNumberFormat="1" applyFont="1" applyFill="1" applyBorder="1" applyAlignment="1"/>
    <xf numFmtId="4" fontId="7" fillId="0" borderId="5" xfId="0" applyNumberFormat="1" applyFont="1" applyFill="1" applyBorder="1" applyAlignment="1"/>
    <xf numFmtId="4" fontId="10" fillId="0" borderId="6" xfId="0" applyNumberFormat="1" applyFont="1" applyFill="1" applyBorder="1" applyAlignment="1"/>
    <xf numFmtId="0" fontId="7" fillId="0" borderId="3" xfId="0" applyNumberFormat="1" applyFont="1" applyFill="1" applyBorder="1" applyAlignment="1"/>
    <xf numFmtId="0" fontId="7" fillId="0" borderId="7" xfId="0" applyNumberFormat="1" applyFont="1" applyFill="1" applyBorder="1" applyAlignment="1"/>
    <xf numFmtId="0" fontId="7" fillId="0" borderId="8" xfId="0" applyNumberFormat="1" applyFont="1" applyFill="1" applyBorder="1" applyAlignment="1"/>
    <xf numFmtId="0" fontId="8" fillId="0" borderId="4" xfId="0" applyNumberFormat="1" applyFont="1" applyFill="1" applyBorder="1" applyAlignment="1">
      <alignment horizontal="center"/>
    </xf>
    <xf numFmtId="4" fontId="8" fillId="0" borderId="6" xfId="0" applyNumberFormat="1" applyFont="1" applyFill="1" applyBorder="1" applyAlignment="1"/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8" fillId="0" borderId="4" xfId="0" applyNumberFormat="1" applyFont="1" applyFill="1" applyBorder="1" applyAlignment="1"/>
    <xf numFmtId="0" fontId="9" fillId="0" borderId="15" xfId="0" applyFont="1" applyBorder="1"/>
    <xf numFmtId="4" fontId="7" fillId="0" borderId="0" xfId="0" applyNumberFormat="1" applyFont="1" applyFill="1" applyBorder="1" applyAlignment="1"/>
    <xf numFmtId="1" fontId="2" fillId="4" borderId="1" xfId="1" applyNumberFormat="1" applyFont="1" applyFill="1" applyBorder="1" applyAlignment="1">
      <alignment horizontal="center"/>
    </xf>
    <xf numFmtId="4" fontId="3" fillId="3" borderId="1" xfId="1" applyNumberFormat="1" applyFont="1" applyFill="1" applyBorder="1" applyAlignment="1"/>
    <xf numFmtId="4" fontId="3" fillId="0" borderId="2" xfId="1" applyNumberFormat="1" applyFont="1" applyFill="1" applyBorder="1" applyAlignment="1"/>
    <xf numFmtId="4" fontId="3" fillId="0" borderId="6" xfId="1" applyNumberFormat="1" applyFont="1" applyFill="1" applyBorder="1" applyAlignment="1"/>
    <xf numFmtId="4" fontId="3" fillId="0" borderId="3" xfId="1" applyNumberFormat="1" applyFont="1" applyFill="1" applyBorder="1" applyAlignment="1"/>
    <xf numFmtId="4" fontId="3" fillId="2" borderId="2" xfId="1" applyNumberFormat="1" applyFont="1" applyFill="1" applyBorder="1" applyAlignment="1"/>
    <xf numFmtId="4" fontId="3" fillId="2" borderId="6" xfId="1" applyNumberFormat="1" applyFont="1" applyFill="1" applyBorder="1" applyAlignment="1"/>
    <xf numFmtId="4" fontId="3" fillId="2" borderId="3" xfId="1" applyNumberFormat="1" applyFont="1" applyFill="1" applyBorder="1" applyAlignment="1"/>
    <xf numFmtId="4" fontId="3" fillId="4" borderId="1" xfId="1" applyNumberFormat="1" applyFont="1" applyFill="1" applyBorder="1" applyAlignment="1"/>
    <xf numFmtId="4" fontId="2" fillId="2" borderId="6" xfId="1" applyNumberFormat="1" applyFont="1" applyFill="1" applyBorder="1" applyAlignment="1"/>
    <xf numFmtId="4" fontId="2" fillId="2" borderId="3" xfId="1" applyNumberFormat="1" applyFont="1" applyFill="1" applyBorder="1" applyAlignment="1"/>
    <xf numFmtId="4" fontId="3" fillId="3" borderId="2" xfId="1" applyNumberFormat="1" applyFont="1" applyFill="1" applyBorder="1" applyAlignment="1"/>
    <xf numFmtId="4" fontId="3" fillId="0" borderId="7" xfId="1" applyNumberFormat="1" applyFont="1" applyFill="1" applyBorder="1" applyAlignment="1"/>
    <xf numFmtId="4" fontId="3" fillId="0" borderId="4" xfId="1" applyNumberFormat="1" applyFont="1" applyFill="1" applyBorder="1" applyAlignment="1"/>
    <xf numFmtId="4" fontId="3" fillId="0" borderId="9" xfId="1" applyNumberFormat="1" applyFont="1" applyFill="1" applyBorder="1" applyAlignment="1"/>
    <xf numFmtId="4" fontId="3" fillId="3" borderId="6" xfId="1" applyNumberFormat="1" applyFont="1" applyFill="1" applyBorder="1" applyAlignment="1"/>
    <xf numFmtId="4" fontId="3" fillId="3" borderId="3" xfId="1" applyNumberFormat="1" applyFont="1" applyFill="1" applyBorder="1" applyAlignment="1"/>
    <xf numFmtId="4" fontId="3" fillId="2" borderId="13" xfId="1" applyNumberFormat="1" applyFont="1" applyFill="1" applyBorder="1" applyAlignment="1"/>
    <xf numFmtId="4" fontId="2" fillId="2" borderId="0" xfId="1" applyNumberFormat="1" applyFont="1" applyFill="1" applyBorder="1" applyAlignment="1"/>
    <xf numFmtId="4" fontId="3" fillId="2" borderId="14" xfId="1" applyNumberFormat="1" applyFont="1" applyFill="1" applyBorder="1" applyAlignment="1"/>
    <xf numFmtId="0" fontId="3" fillId="4" borderId="1" xfId="0" applyNumberFormat="1" applyFont="1" applyFill="1" applyBorder="1" applyAlignment="1"/>
    <xf numFmtId="4" fontId="3" fillId="2" borderId="0" xfId="1" applyNumberFormat="1" applyFont="1" applyFill="1" applyBorder="1" applyAlignment="1"/>
    <xf numFmtId="0" fontId="2" fillId="3" borderId="9" xfId="0" applyNumberFormat="1" applyFont="1" applyFill="1" applyBorder="1" applyAlignment="1"/>
    <xf numFmtId="0" fontId="3" fillId="3" borderId="14" xfId="0" applyNumberFormat="1" applyFont="1" applyFill="1" applyBorder="1" applyAlignment="1"/>
    <xf numFmtId="0" fontId="2" fillId="3" borderId="7" xfId="0" applyNumberFormat="1" applyFont="1" applyFill="1" applyBorder="1" applyAlignment="1"/>
    <xf numFmtId="0" fontId="3" fillId="3" borderId="13" xfId="0" applyNumberFormat="1" applyFont="1" applyFill="1" applyBorder="1" applyAlignment="1"/>
    <xf numFmtId="0" fontId="3" fillId="2" borderId="11" xfId="0" applyNumberFormat="1" applyFont="1" applyFill="1" applyBorder="1" applyAlignment="1"/>
    <xf numFmtId="4" fontId="3" fillId="2" borderId="1" xfId="1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7"/>
  <sheetViews>
    <sheetView topLeftCell="A37" workbookViewId="0">
      <selection activeCell="C73" sqref="C73"/>
    </sheetView>
  </sheetViews>
  <sheetFormatPr defaultRowHeight="12.75" x14ac:dyDescent="0.2"/>
  <cols>
    <col min="1" max="1" width="5.7109375" style="4" customWidth="1"/>
    <col min="2" max="2" width="70.7109375" style="4" customWidth="1"/>
    <col min="3" max="3" width="20.7109375" style="12" customWidth="1"/>
    <col min="4" max="4" width="13.85546875" style="4" bestFit="1" customWidth="1"/>
    <col min="5" max="5" width="17.85546875" style="4" customWidth="1"/>
    <col min="6" max="6" width="18.7109375" style="4" customWidth="1"/>
    <col min="7" max="16384" width="9.140625" style="4"/>
  </cols>
  <sheetData>
    <row r="1" spans="1:3" x14ac:dyDescent="0.2">
      <c r="A1" s="2" t="s">
        <v>26</v>
      </c>
      <c r="B1" s="3"/>
      <c r="C1" s="57">
        <v>2018</v>
      </c>
    </row>
    <row r="2" spans="1:3" x14ac:dyDescent="0.2">
      <c r="A2" s="5" t="s">
        <v>27</v>
      </c>
      <c r="B2" s="6"/>
      <c r="C2" s="58">
        <f>C3+C4+C5</f>
        <v>108563088.86</v>
      </c>
    </row>
    <row r="3" spans="1:3" x14ac:dyDescent="0.2">
      <c r="A3" s="7"/>
      <c r="B3" s="8" t="s">
        <v>28</v>
      </c>
      <c r="C3" s="59">
        <v>96900000</v>
      </c>
    </row>
    <row r="4" spans="1:3" x14ac:dyDescent="0.2">
      <c r="A4" s="9"/>
      <c r="B4" s="4" t="s">
        <v>29</v>
      </c>
      <c r="C4" s="60">
        <v>873645.66</v>
      </c>
    </row>
    <row r="5" spans="1:3" x14ac:dyDescent="0.2">
      <c r="A5" s="10"/>
      <c r="B5" s="11" t="s">
        <v>30</v>
      </c>
      <c r="C5" s="61">
        <v>10789443.199999999</v>
      </c>
    </row>
    <row r="6" spans="1:3" x14ac:dyDescent="0.2">
      <c r="A6" s="5" t="s">
        <v>31</v>
      </c>
      <c r="B6" s="6"/>
      <c r="C6" s="58">
        <f>C7+C8+C9+C10+C11+C12+C13</f>
        <v>320680411.36000001</v>
      </c>
    </row>
    <row r="7" spans="1:3" x14ac:dyDescent="0.2">
      <c r="A7" s="7"/>
      <c r="B7" s="8" t="s">
        <v>32</v>
      </c>
      <c r="C7" s="59">
        <v>309968504</v>
      </c>
    </row>
    <row r="8" spans="1:3" x14ac:dyDescent="0.2">
      <c r="A8" s="9"/>
      <c r="B8" s="4" t="s">
        <v>33</v>
      </c>
      <c r="C8" s="60">
        <v>4062000</v>
      </c>
    </row>
    <row r="9" spans="1:3" x14ac:dyDescent="0.2">
      <c r="A9" s="9"/>
      <c r="B9" s="4" t="s">
        <v>34</v>
      </c>
      <c r="C9" s="60">
        <v>30000</v>
      </c>
    </row>
    <row r="10" spans="1:3" x14ac:dyDescent="0.2">
      <c r="A10" s="9"/>
      <c r="B10" s="4" t="s">
        <v>35</v>
      </c>
      <c r="C10" s="60">
        <v>20000</v>
      </c>
    </row>
    <row r="11" spans="1:3" x14ac:dyDescent="0.2">
      <c r="A11" s="9"/>
      <c r="B11" s="4" t="s">
        <v>36</v>
      </c>
      <c r="C11" s="60">
        <v>96497.22</v>
      </c>
    </row>
    <row r="12" spans="1:3" x14ac:dyDescent="0.2">
      <c r="A12" s="9"/>
      <c r="B12" s="4" t="s">
        <v>37</v>
      </c>
      <c r="C12" s="60">
        <v>878631.26</v>
      </c>
    </row>
    <row r="13" spans="1:3" x14ac:dyDescent="0.2">
      <c r="A13" s="10"/>
      <c r="B13" s="11" t="s">
        <v>38</v>
      </c>
      <c r="C13" s="61">
        <v>5624778.8799999999</v>
      </c>
    </row>
    <row r="14" spans="1:3" x14ac:dyDescent="0.2">
      <c r="A14" s="5" t="s">
        <v>39</v>
      </c>
      <c r="B14" s="6"/>
      <c r="C14" s="58">
        <v>33828000</v>
      </c>
    </row>
    <row r="15" spans="1:3" x14ac:dyDescent="0.2">
      <c r="A15" s="5" t="s">
        <v>40</v>
      </c>
      <c r="B15" s="6"/>
      <c r="C15" s="58">
        <v>8989460.8900000006</v>
      </c>
    </row>
    <row r="16" spans="1:3" x14ac:dyDescent="0.2">
      <c r="A16" s="5" t="s">
        <v>41</v>
      </c>
      <c r="B16" s="6"/>
      <c r="C16" s="58">
        <v>4538140</v>
      </c>
    </row>
    <row r="17" spans="1:3" x14ac:dyDescent="0.2">
      <c r="A17" s="5"/>
      <c r="B17" s="6" t="s">
        <v>42</v>
      </c>
      <c r="C17" s="58">
        <v>0</v>
      </c>
    </row>
    <row r="18" spans="1:3" x14ac:dyDescent="0.2">
      <c r="A18" s="5" t="s">
        <v>43</v>
      </c>
      <c r="B18" s="6"/>
      <c r="C18" s="58">
        <v>0</v>
      </c>
    </row>
    <row r="19" spans="1:3" x14ac:dyDescent="0.2">
      <c r="A19" s="5" t="s">
        <v>44</v>
      </c>
      <c r="B19" s="6"/>
      <c r="C19" s="58">
        <v>0</v>
      </c>
    </row>
    <row r="20" spans="1:3" x14ac:dyDescent="0.2">
      <c r="A20" s="13"/>
      <c r="B20" s="14"/>
      <c r="C20" s="62"/>
    </row>
    <row r="21" spans="1:3" x14ac:dyDescent="0.2">
      <c r="A21" s="17" t="s">
        <v>45</v>
      </c>
      <c r="B21" s="18"/>
      <c r="C21" s="63">
        <f>C2+C6+C14+C15+C16+C18+C19</f>
        <v>476599101.11000001</v>
      </c>
    </row>
    <row r="22" spans="1:3" x14ac:dyDescent="0.2">
      <c r="A22" s="20"/>
      <c r="B22" s="21"/>
      <c r="C22" s="64"/>
    </row>
    <row r="23" spans="1:3" x14ac:dyDescent="0.2">
      <c r="A23" s="2" t="s">
        <v>46</v>
      </c>
      <c r="B23" s="23"/>
      <c r="C23" s="65"/>
    </row>
    <row r="24" spans="1:3" x14ac:dyDescent="0.2">
      <c r="A24" s="5" t="s">
        <v>47</v>
      </c>
      <c r="B24" s="6"/>
      <c r="C24" s="58">
        <f>C25+C31</f>
        <v>286536137.63</v>
      </c>
    </row>
    <row r="25" spans="1:3" x14ac:dyDescent="0.2">
      <c r="A25" s="7"/>
      <c r="B25" s="8" t="s">
        <v>48</v>
      </c>
      <c r="C25" s="59">
        <f>C26+C27+C28+C29+C30</f>
        <v>211296627.63000003</v>
      </c>
    </row>
    <row r="26" spans="1:3" x14ac:dyDescent="0.2">
      <c r="A26" s="9"/>
      <c r="B26" s="4" t="s">
        <v>49</v>
      </c>
      <c r="C26" s="60">
        <v>193551633</v>
      </c>
    </row>
    <row r="27" spans="1:3" x14ac:dyDescent="0.2">
      <c r="A27" s="9"/>
      <c r="B27" s="4" t="s">
        <v>50</v>
      </c>
      <c r="C27" s="60">
        <v>13709418.77</v>
      </c>
    </row>
    <row r="28" spans="1:3" x14ac:dyDescent="0.2">
      <c r="A28" s="9"/>
      <c r="B28" s="4" t="s">
        <v>51</v>
      </c>
      <c r="C28" s="60">
        <v>2171065.86</v>
      </c>
    </row>
    <row r="29" spans="1:3" x14ac:dyDescent="0.2">
      <c r="A29" s="9"/>
      <c r="B29" s="4" t="s">
        <v>52</v>
      </c>
      <c r="C29" s="60">
        <v>1119450</v>
      </c>
    </row>
    <row r="30" spans="1:3" x14ac:dyDescent="0.2">
      <c r="A30" s="9"/>
      <c r="B30" s="4" t="s">
        <v>53</v>
      </c>
      <c r="C30" s="60">
        <v>745060</v>
      </c>
    </row>
    <row r="31" spans="1:3" x14ac:dyDescent="0.2">
      <c r="A31" s="10"/>
      <c r="B31" s="11" t="s">
        <v>54</v>
      </c>
      <c r="C31" s="61">
        <v>75239510</v>
      </c>
    </row>
    <row r="32" spans="1:3" x14ac:dyDescent="0.2">
      <c r="A32" s="5" t="s">
        <v>55</v>
      </c>
      <c r="B32" s="6"/>
      <c r="C32" s="58">
        <f>C33+C34+C35+C36+C37+C38+C39+C40+C41+C42+C43+C44</f>
        <v>167785292.00999999</v>
      </c>
    </row>
    <row r="33" spans="1:3" x14ac:dyDescent="0.2">
      <c r="A33" s="7"/>
      <c r="B33" s="8" t="s">
        <v>56</v>
      </c>
      <c r="C33" s="59">
        <v>61778249.829999998</v>
      </c>
    </row>
    <row r="34" spans="1:3" x14ac:dyDescent="0.2">
      <c r="A34" s="9"/>
      <c r="B34" s="4" t="s">
        <v>57</v>
      </c>
      <c r="C34" s="60">
        <v>17240290.890000001</v>
      </c>
    </row>
    <row r="35" spans="1:3" x14ac:dyDescent="0.2">
      <c r="A35" s="9"/>
      <c r="B35" s="4" t="s">
        <v>58</v>
      </c>
      <c r="C35" s="60">
        <v>451948.67</v>
      </c>
    </row>
    <row r="36" spans="1:3" x14ac:dyDescent="0.2">
      <c r="A36" s="9"/>
      <c r="B36" s="4" t="s">
        <v>59</v>
      </c>
      <c r="C36" s="60">
        <v>3314224.37</v>
      </c>
    </row>
    <row r="37" spans="1:3" x14ac:dyDescent="0.2">
      <c r="A37" s="9"/>
      <c r="B37" s="4" t="s">
        <v>60</v>
      </c>
      <c r="C37" s="60">
        <v>4546366.67</v>
      </c>
    </row>
    <row r="38" spans="1:3" x14ac:dyDescent="0.2">
      <c r="A38" s="9"/>
      <c r="B38" s="4" t="s">
        <v>61</v>
      </c>
      <c r="C38" s="60">
        <v>0</v>
      </c>
    </row>
    <row r="39" spans="1:3" x14ac:dyDescent="0.2">
      <c r="A39" s="9"/>
      <c r="B39" s="4" t="s">
        <v>62</v>
      </c>
      <c r="C39" s="60">
        <v>4204118.47</v>
      </c>
    </row>
    <row r="40" spans="1:3" x14ac:dyDescent="0.2">
      <c r="A40" s="9"/>
      <c r="B40" s="4" t="s">
        <v>63</v>
      </c>
      <c r="C40" s="60">
        <v>60564138.049999997</v>
      </c>
    </row>
    <row r="41" spans="1:3" x14ac:dyDescent="0.2">
      <c r="A41" s="9"/>
      <c r="B41" s="4" t="s">
        <v>64</v>
      </c>
      <c r="C41" s="60">
        <v>1592819.9</v>
      </c>
    </row>
    <row r="42" spans="1:3" x14ac:dyDescent="0.2">
      <c r="A42" s="9"/>
      <c r="B42" s="4" t="s">
        <v>65</v>
      </c>
      <c r="C42" s="60">
        <v>0</v>
      </c>
    </row>
    <row r="43" spans="1:3" x14ac:dyDescent="0.2">
      <c r="A43" s="9"/>
      <c r="B43" s="4" t="s">
        <v>66</v>
      </c>
      <c r="C43" s="60">
        <v>6945779.7699999996</v>
      </c>
    </row>
    <row r="44" spans="1:3" x14ac:dyDescent="0.2">
      <c r="A44" s="10"/>
      <c r="B44" s="11" t="s">
        <v>67</v>
      </c>
      <c r="C44" s="61">
        <v>7147355.3899999997</v>
      </c>
    </row>
    <row r="45" spans="1:3" x14ac:dyDescent="0.2">
      <c r="A45" s="5" t="s">
        <v>68</v>
      </c>
      <c r="B45" s="6"/>
      <c r="C45" s="58">
        <f>C46+C47+C48+C49</f>
        <v>4303701.07</v>
      </c>
    </row>
    <row r="46" spans="1:3" x14ac:dyDescent="0.2">
      <c r="A46" s="7"/>
      <c r="B46" s="8" t="s">
        <v>69</v>
      </c>
      <c r="C46" s="59">
        <v>74180</v>
      </c>
    </row>
    <row r="47" spans="1:3" x14ac:dyDescent="0.2">
      <c r="A47" s="9"/>
      <c r="B47" s="4" t="s">
        <v>70</v>
      </c>
      <c r="C47" s="60">
        <v>4229521.07</v>
      </c>
    </row>
    <row r="48" spans="1:3" x14ac:dyDescent="0.2">
      <c r="A48" s="9"/>
      <c r="B48" s="4" t="s">
        <v>71</v>
      </c>
      <c r="C48" s="60">
        <v>0</v>
      </c>
    </row>
    <row r="49" spans="1:3" x14ac:dyDescent="0.2">
      <c r="A49" s="10"/>
      <c r="B49" s="11" t="s">
        <v>72</v>
      </c>
      <c r="C49" s="61">
        <v>0</v>
      </c>
    </row>
    <row r="50" spans="1:3" x14ac:dyDescent="0.2">
      <c r="A50" s="5" t="s">
        <v>73</v>
      </c>
      <c r="B50" s="6"/>
      <c r="C50" s="58">
        <v>0</v>
      </c>
    </row>
    <row r="51" spans="1:3" x14ac:dyDescent="0.2">
      <c r="A51" s="5" t="s">
        <v>74</v>
      </c>
      <c r="B51" s="6"/>
      <c r="C51" s="58">
        <v>1092450</v>
      </c>
    </row>
    <row r="52" spans="1:3" x14ac:dyDescent="0.2">
      <c r="A52" s="13"/>
      <c r="B52" s="14"/>
      <c r="C52" s="62"/>
    </row>
    <row r="53" spans="1:3" x14ac:dyDescent="0.2">
      <c r="A53" s="17" t="s">
        <v>75</v>
      </c>
      <c r="B53" s="18"/>
      <c r="C53" s="63">
        <f>C24+C32+C45+C50+C51</f>
        <v>459717580.70999998</v>
      </c>
    </row>
    <row r="54" spans="1:3" x14ac:dyDescent="0.2">
      <c r="A54" s="24"/>
      <c r="B54" s="18"/>
      <c r="C54" s="63"/>
    </row>
    <row r="55" spans="1:3" x14ac:dyDescent="0.2">
      <c r="A55" s="13"/>
      <c r="B55" s="14"/>
      <c r="C55" s="62"/>
    </row>
    <row r="56" spans="1:3" x14ac:dyDescent="0.2">
      <c r="A56" s="25" t="s">
        <v>76</v>
      </c>
      <c r="B56" s="18"/>
      <c r="C56" s="63">
        <f>C21-C53</f>
        <v>16881520.400000036</v>
      </c>
    </row>
    <row r="57" spans="1:3" x14ac:dyDescent="0.2">
      <c r="A57" s="26"/>
      <c r="B57" s="21"/>
      <c r="C57" s="64"/>
    </row>
    <row r="58" spans="1:3" x14ac:dyDescent="0.2">
      <c r="A58" s="27" t="s">
        <v>77</v>
      </c>
      <c r="B58" s="6"/>
      <c r="C58" s="58">
        <f>+C59-C60+C61</f>
        <v>-191300</v>
      </c>
    </row>
    <row r="59" spans="1:3" x14ac:dyDescent="0.2">
      <c r="A59" s="7"/>
      <c r="B59" s="8" t="s">
        <v>78</v>
      </c>
      <c r="C59" s="59">
        <v>25000</v>
      </c>
    </row>
    <row r="60" spans="1:3" x14ac:dyDescent="0.2">
      <c r="A60" s="9"/>
      <c r="B60" s="4" t="s">
        <v>79</v>
      </c>
      <c r="C60" s="60">
        <v>216300</v>
      </c>
    </row>
    <row r="61" spans="1:3" x14ac:dyDescent="0.2">
      <c r="A61" s="10"/>
      <c r="B61" s="11" t="s">
        <v>80</v>
      </c>
      <c r="C61" s="61">
        <v>0</v>
      </c>
    </row>
    <row r="62" spans="1:3" x14ac:dyDescent="0.2">
      <c r="A62" s="27" t="s">
        <v>81</v>
      </c>
      <c r="B62" s="6"/>
      <c r="C62" s="58">
        <f>C63+C64</f>
        <v>0</v>
      </c>
    </row>
    <row r="63" spans="1:3" x14ac:dyDescent="0.2">
      <c r="A63" s="7"/>
      <c r="B63" s="8" t="s">
        <v>82</v>
      </c>
      <c r="C63" s="59">
        <v>0</v>
      </c>
    </row>
    <row r="64" spans="1:3" x14ac:dyDescent="0.2">
      <c r="A64" s="10"/>
      <c r="B64" s="11" t="s">
        <v>83</v>
      </c>
      <c r="C64" s="61">
        <v>0</v>
      </c>
    </row>
    <row r="65" spans="1:3" x14ac:dyDescent="0.2">
      <c r="A65" s="27" t="s">
        <v>84</v>
      </c>
      <c r="B65" s="6"/>
      <c r="C65" s="58">
        <f>C66+C67</f>
        <v>23591.88</v>
      </c>
    </row>
    <row r="66" spans="1:3" x14ac:dyDescent="0.2">
      <c r="A66" s="7"/>
      <c r="B66" s="8" t="s">
        <v>85</v>
      </c>
      <c r="C66" s="59">
        <v>23591.88</v>
      </c>
    </row>
    <row r="67" spans="1:3" x14ac:dyDescent="0.2">
      <c r="A67" s="10"/>
      <c r="B67" s="11" t="s">
        <v>86</v>
      </c>
      <c r="C67" s="61">
        <v>0</v>
      </c>
    </row>
    <row r="68" spans="1:3" x14ac:dyDescent="0.2">
      <c r="A68" s="27" t="s">
        <v>87</v>
      </c>
      <c r="B68" s="6"/>
      <c r="C68" s="58">
        <v>15393767.5</v>
      </c>
    </row>
    <row r="69" spans="1:3" x14ac:dyDescent="0.2">
      <c r="A69" s="13"/>
      <c r="B69" s="14"/>
      <c r="C69" s="62"/>
    </row>
    <row r="70" spans="1:3" x14ac:dyDescent="0.2">
      <c r="A70" s="28" t="s">
        <v>88</v>
      </c>
      <c r="B70" s="18"/>
      <c r="C70" s="66">
        <f>C56+C58-C62+C65-C68</f>
        <v>1320044.7800000366</v>
      </c>
    </row>
    <row r="71" spans="1:3" x14ac:dyDescent="0.2">
      <c r="A71" s="26"/>
      <c r="B71" s="21"/>
      <c r="C71" s="64"/>
    </row>
    <row r="72" spans="1:3" x14ac:dyDescent="0.2">
      <c r="A72" s="26" t="s">
        <v>89</v>
      </c>
      <c r="B72" s="21"/>
      <c r="C72" s="64">
        <v>0</v>
      </c>
    </row>
    <row r="73" spans="1:3" x14ac:dyDescent="0.2">
      <c r="A73" s="30" t="s">
        <v>90</v>
      </c>
      <c r="B73" s="21"/>
      <c r="C73" s="67">
        <f>C70+C72</f>
        <v>1320044.7800000366</v>
      </c>
    </row>
    <row r="87" spans="4:4" x14ac:dyDescent="0.2">
      <c r="D87" s="16"/>
    </row>
  </sheetData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32"/>
  <sheetViews>
    <sheetView zoomScale="130" zoomScaleNormal="130" workbookViewId="0">
      <selection activeCell="E21" sqref="E21"/>
    </sheetView>
  </sheetViews>
  <sheetFormatPr defaultRowHeight="12.75" x14ac:dyDescent="0.2"/>
  <cols>
    <col min="1" max="1" width="70.7109375" style="53" customWidth="1"/>
    <col min="2" max="5" width="20.7109375" style="53" customWidth="1"/>
    <col min="6" max="16384" width="9.140625" style="1"/>
  </cols>
  <sheetData>
    <row r="2" spans="1:6" x14ac:dyDescent="0.2">
      <c r="A2" s="85" t="s">
        <v>0</v>
      </c>
      <c r="B2" s="85"/>
      <c r="C2" s="85" t="s">
        <v>1</v>
      </c>
      <c r="D2" s="85"/>
      <c r="E2" s="85"/>
    </row>
    <row r="3" spans="1:6" ht="55.5" customHeight="1" x14ac:dyDescent="0.2">
      <c r="A3" s="86" t="s">
        <v>2</v>
      </c>
      <c r="B3" s="86" t="s">
        <v>3</v>
      </c>
      <c r="C3" s="33" t="s">
        <v>4</v>
      </c>
      <c r="D3" s="33" t="s">
        <v>5</v>
      </c>
      <c r="E3" s="33" t="s">
        <v>6</v>
      </c>
    </row>
    <row r="4" spans="1:6" x14ac:dyDescent="0.2">
      <c r="A4" s="87"/>
      <c r="B4" s="87"/>
      <c r="C4" s="34" t="s">
        <v>7</v>
      </c>
      <c r="D4" s="34" t="s">
        <v>7</v>
      </c>
      <c r="E4" s="34" t="s">
        <v>7</v>
      </c>
    </row>
    <row r="5" spans="1:6" x14ac:dyDescent="0.2">
      <c r="A5" s="35"/>
      <c r="B5" s="36"/>
      <c r="C5" s="36"/>
      <c r="D5" s="36"/>
      <c r="E5" s="37"/>
    </row>
    <row r="6" spans="1:6" x14ac:dyDescent="0.2">
      <c r="A6" s="54" t="s">
        <v>8</v>
      </c>
      <c r="B6" s="38"/>
      <c r="C6" s="38"/>
      <c r="D6" s="38"/>
      <c r="E6" s="37"/>
    </row>
    <row r="7" spans="1:6" x14ac:dyDescent="0.2">
      <c r="A7" s="55" t="s">
        <v>9</v>
      </c>
      <c r="B7" s="39">
        <v>0</v>
      </c>
      <c r="C7" s="39">
        <v>0</v>
      </c>
      <c r="D7" s="39">
        <v>0</v>
      </c>
      <c r="E7" s="40">
        <v>0</v>
      </c>
    </row>
    <row r="8" spans="1:6" x14ac:dyDescent="0.2">
      <c r="A8" s="55" t="s">
        <v>10</v>
      </c>
      <c r="B8" s="39">
        <v>106800</v>
      </c>
      <c r="C8" s="39">
        <v>0</v>
      </c>
      <c r="D8" s="39">
        <v>0</v>
      </c>
      <c r="E8" s="40">
        <v>106800</v>
      </c>
    </row>
    <row r="9" spans="1:6" x14ac:dyDescent="0.2">
      <c r="A9" s="55" t="s">
        <v>11</v>
      </c>
      <c r="B9" s="39">
        <v>0</v>
      </c>
      <c r="C9" s="39">
        <v>0</v>
      </c>
      <c r="D9" s="39">
        <v>0</v>
      </c>
      <c r="E9" s="40">
        <v>0</v>
      </c>
    </row>
    <row r="10" spans="1:6" x14ac:dyDescent="0.2">
      <c r="A10" s="55" t="s">
        <v>12</v>
      </c>
      <c r="B10" s="39">
        <v>0</v>
      </c>
      <c r="C10" s="39">
        <v>0</v>
      </c>
      <c r="D10" s="39">
        <v>0</v>
      </c>
      <c r="E10" s="40">
        <v>0</v>
      </c>
    </row>
    <row r="11" spans="1:6" x14ac:dyDescent="0.2">
      <c r="A11" s="55" t="s">
        <v>13</v>
      </c>
      <c r="B11" s="39">
        <v>0</v>
      </c>
      <c r="C11" s="39">
        <v>0</v>
      </c>
      <c r="D11" s="39">
        <v>0</v>
      </c>
      <c r="E11" s="40">
        <v>0</v>
      </c>
    </row>
    <row r="12" spans="1:6" x14ac:dyDescent="0.2">
      <c r="A12" s="41" t="s">
        <v>14</v>
      </c>
      <c r="B12" s="42">
        <f>B7+B8+B9+B10+B11</f>
        <v>106800</v>
      </c>
      <c r="C12" s="42">
        <f>C7+C8+C9+C10+C11</f>
        <v>0</v>
      </c>
      <c r="D12" s="42">
        <f>D7+D8+D9+D10+D11</f>
        <v>0</v>
      </c>
      <c r="E12" s="42">
        <f>E7+E8+E9+E10+E11</f>
        <v>106800</v>
      </c>
    </row>
    <row r="13" spans="1:6" x14ac:dyDescent="0.2">
      <c r="A13" s="35"/>
      <c r="B13" s="38"/>
      <c r="C13" s="38"/>
      <c r="D13" s="38"/>
      <c r="E13" s="37"/>
    </row>
    <row r="14" spans="1:6" x14ac:dyDescent="0.2">
      <c r="A14" s="54" t="s">
        <v>15</v>
      </c>
      <c r="B14" s="38"/>
      <c r="C14" s="38"/>
      <c r="D14" s="38"/>
      <c r="E14" s="37"/>
    </row>
    <row r="15" spans="1:6" x14ac:dyDescent="0.2">
      <c r="A15" s="55" t="s">
        <v>16</v>
      </c>
      <c r="B15" s="43">
        <v>0</v>
      </c>
      <c r="C15" s="43">
        <v>0</v>
      </c>
      <c r="D15" s="43">
        <v>0</v>
      </c>
      <c r="E15" s="44">
        <v>0</v>
      </c>
      <c r="F15" s="44">
        <v>0</v>
      </c>
    </row>
    <row r="16" spans="1:6" x14ac:dyDescent="0.2">
      <c r="A16" s="55" t="s">
        <v>17</v>
      </c>
      <c r="B16" s="43">
        <v>2304550.69</v>
      </c>
      <c r="C16" s="43">
        <v>0</v>
      </c>
      <c r="D16" s="43">
        <v>0</v>
      </c>
      <c r="E16" s="44">
        <v>2304550.69</v>
      </c>
    </row>
    <row r="17" spans="1:5" x14ac:dyDescent="0.2">
      <c r="A17" s="55" t="s">
        <v>18</v>
      </c>
      <c r="B17" s="43">
        <v>206123</v>
      </c>
      <c r="C17" s="43">
        <v>13500</v>
      </c>
      <c r="D17" s="43">
        <v>0</v>
      </c>
      <c r="E17" s="44">
        <v>192623</v>
      </c>
    </row>
    <row r="18" spans="1:5" x14ac:dyDescent="0.2">
      <c r="A18" s="55" t="s">
        <v>19</v>
      </c>
      <c r="B18" s="43">
        <v>2075439.07</v>
      </c>
      <c r="C18" s="43">
        <v>0</v>
      </c>
      <c r="D18" s="43">
        <v>0</v>
      </c>
      <c r="E18" s="44">
        <v>2075439.07</v>
      </c>
    </row>
    <row r="19" spans="1:5" x14ac:dyDescent="0.2">
      <c r="A19" s="55" t="s">
        <v>20</v>
      </c>
      <c r="B19" s="43">
        <v>1630095</v>
      </c>
      <c r="C19" s="43">
        <v>0</v>
      </c>
      <c r="D19" s="43">
        <v>0</v>
      </c>
      <c r="E19" s="44">
        <v>1630095</v>
      </c>
    </row>
    <row r="20" spans="1:5" x14ac:dyDescent="0.2">
      <c r="A20" s="55" t="s">
        <v>21</v>
      </c>
      <c r="B20" s="43">
        <v>0</v>
      </c>
      <c r="C20" s="43">
        <v>0</v>
      </c>
      <c r="D20" s="43">
        <v>0</v>
      </c>
      <c r="E20" s="44">
        <v>0</v>
      </c>
    </row>
    <row r="21" spans="1:5" x14ac:dyDescent="0.2">
      <c r="A21" s="55" t="s">
        <v>22</v>
      </c>
      <c r="B21" s="43">
        <v>5000</v>
      </c>
      <c r="C21" s="43">
        <v>0</v>
      </c>
      <c r="D21" s="43">
        <v>0</v>
      </c>
      <c r="E21" s="44">
        <v>5000</v>
      </c>
    </row>
    <row r="22" spans="1:5" x14ac:dyDescent="0.2">
      <c r="A22" s="41" t="s">
        <v>23</v>
      </c>
      <c r="B22" s="45">
        <f>B15+B16+B17+B18+B19+B20+B21</f>
        <v>6221207.7599999998</v>
      </c>
      <c r="C22" s="45">
        <f>C15+C16+C17+C18+C19+C20+C21</f>
        <v>13500</v>
      </c>
      <c r="D22" s="45">
        <f>D15+D16+D17+D18+D19+D20+D21</f>
        <v>0</v>
      </c>
      <c r="E22" s="45">
        <f>E15+E16+E17+E18+E19+E20+E21</f>
        <v>6207707.7599999998</v>
      </c>
    </row>
    <row r="23" spans="1:5" x14ac:dyDescent="0.2">
      <c r="A23" s="35"/>
      <c r="B23" s="38"/>
      <c r="C23" s="38"/>
      <c r="D23" s="38"/>
      <c r="E23" s="37"/>
    </row>
    <row r="24" spans="1:5" x14ac:dyDescent="0.2">
      <c r="A24" s="54" t="s">
        <v>24</v>
      </c>
      <c r="B24" s="43">
        <v>0</v>
      </c>
      <c r="C24" s="43">
        <v>0</v>
      </c>
      <c r="D24" s="43">
        <v>0</v>
      </c>
      <c r="E24" s="44">
        <v>0</v>
      </c>
    </row>
    <row r="25" spans="1:5" x14ac:dyDescent="0.2">
      <c r="A25" s="35"/>
      <c r="B25" s="46"/>
      <c r="C25" s="46"/>
      <c r="D25" s="38"/>
      <c r="E25" s="37"/>
    </row>
    <row r="26" spans="1:5" x14ac:dyDescent="0.2">
      <c r="A26" s="47"/>
      <c r="B26" s="36"/>
      <c r="C26" s="36"/>
      <c r="D26" s="36"/>
      <c r="E26" s="48"/>
    </row>
    <row r="27" spans="1:5" x14ac:dyDescent="0.2">
      <c r="A27" s="49" t="s">
        <v>25</v>
      </c>
      <c r="B27" s="50">
        <f>B24+B22+B12</f>
        <v>6328007.7599999998</v>
      </c>
      <c r="C27" s="50">
        <f>C24+C22+C12</f>
        <v>13500</v>
      </c>
      <c r="D27" s="50">
        <f>D24+D22+D12</f>
        <v>0</v>
      </c>
      <c r="E27" s="50">
        <f>E24+E22+E12</f>
        <v>6314507.7599999998</v>
      </c>
    </row>
    <row r="28" spans="1:5" x14ac:dyDescent="0.2">
      <c r="A28" s="51"/>
      <c r="B28" s="46"/>
      <c r="C28" s="46"/>
      <c r="D28" s="46"/>
      <c r="E28" s="52"/>
    </row>
    <row r="32" spans="1:5" x14ac:dyDescent="0.2">
      <c r="B32" s="56"/>
    </row>
  </sheetData>
  <mergeCells count="4">
    <mergeCell ref="A2:B2"/>
    <mergeCell ref="C2:E2"/>
    <mergeCell ref="A3:A4"/>
    <mergeCell ref="B3:B4"/>
  </mergeCells>
  <pageMargins left="0.7" right="0.7" top="0.75" bottom="0.75" header="0.3" footer="0.3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88"/>
  <sheetViews>
    <sheetView tabSelected="1" topLeftCell="A46" workbookViewId="0">
      <selection activeCell="F72" sqref="F72"/>
    </sheetView>
  </sheetViews>
  <sheetFormatPr defaultRowHeight="12.75" x14ac:dyDescent="0.2"/>
  <cols>
    <col min="1" max="1" width="5.7109375" style="31" customWidth="1"/>
    <col min="2" max="2" width="70.7109375" style="31" customWidth="1"/>
    <col min="3" max="5" width="20.7109375" style="32" customWidth="1"/>
    <col min="6" max="6" width="13.85546875" style="4" bestFit="1" customWidth="1"/>
    <col min="7" max="7" width="17.85546875" style="4" customWidth="1"/>
    <col min="8" max="8" width="18.7109375" style="4" customWidth="1"/>
    <col min="9" max="16384" width="9.140625" style="4"/>
  </cols>
  <sheetData>
    <row r="1" spans="1:5" x14ac:dyDescent="0.2">
      <c r="A1" s="2" t="s">
        <v>26</v>
      </c>
      <c r="B1" s="3"/>
      <c r="C1" s="57">
        <v>2018</v>
      </c>
      <c r="D1" s="57">
        <v>2019</v>
      </c>
      <c r="E1" s="57">
        <v>2020</v>
      </c>
    </row>
    <row r="2" spans="1:5" x14ac:dyDescent="0.2">
      <c r="A2" s="5" t="s">
        <v>27</v>
      </c>
      <c r="B2" s="6"/>
      <c r="C2" s="68">
        <f>C3+C4+C5</f>
        <v>108563088.86</v>
      </c>
      <c r="D2" s="68">
        <f t="shared" ref="D2:E2" si="0">D3+D4+D5</f>
        <v>100851902.92</v>
      </c>
      <c r="E2" s="68">
        <f t="shared" si="0"/>
        <v>97730786.820000008</v>
      </c>
    </row>
    <row r="3" spans="1:5" x14ac:dyDescent="0.2">
      <c r="A3" s="7"/>
      <c r="B3" s="8" t="s">
        <v>28</v>
      </c>
      <c r="C3" s="69">
        <v>96900000</v>
      </c>
      <c r="D3" s="69">
        <v>96900000</v>
      </c>
      <c r="E3" s="59">
        <v>96900000</v>
      </c>
    </row>
    <row r="4" spans="1:5" x14ac:dyDescent="0.2">
      <c r="A4" s="9"/>
      <c r="B4" s="4" t="s">
        <v>29</v>
      </c>
      <c r="C4" s="70">
        <v>873645.66</v>
      </c>
      <c r="D4" s="70">
        <v>213366.7</v>
      </c>
      <c r="E4" s="60">
        <v>82646.399999999994</v>
      </c>
    </row>
    <row r="5" spans="1:5" x14ac:dyDescent="0.2">
      <c r="A5" s="10"/>
      <c r="B5" s="11" t="s">
        <v>30</v>
      </c>
      <c r="C5" s="71">
        <v>10789443.199999999</v>
      </c>
      <c r="D5" s="71">
        <v>3738536.22</v>
      </c>
      <c r="E5" s="61">
        <v>748140.42</v>
      </c>
    </row>
    <row r="6" spans="1:5" x14ac:dyDescent="0.2">
      <c r="A6" s="5" t="s">
        <v>31</v>
      </c>
      <c r="B6" s="6"/>
      <c r="C6" s="72">
        <f>C7+C8+C9+C10+C11+C12+C13</f>
        <v>320680411.36000001</v>
      </c>
      <c r="D6" s="72">
        <f t="shared" ref="D6:E6" si="1">D7+D8+D9+D10+D11+D12+D13</f>
        <v>310828320.62</v>
      </c>
      <c r="E6" s="72">
        <f t="shared" si="1"/>
        <v>298252887.90000004</v>
      </c>
    </row>
    <row r="7" spans="1:5" x14ac:dyDescent="0.2">
      <c r="A7" s="7"/>
      <c r="B7" s="8" t="s">
        <v>32</v>
      </c>
      <c r="C7" s="69">
        <v>309968504</v>
      </c>
      <c r="D7" s="69">
        <v>303304500</v>
      </c>
      <c r="E7" s="59">
        <v>293600000</v>
      </c>
    </row>
    <row r="8" spans="1:5" x14ac:dyDescent="0.2">
      <c r="A8" s="9"/>
      <c r="B8" s="4" t="s">
        <v>33</v>
      </c>
      <c r="C8" s="70">
        <v>4062000</v>
      </c>
      <c r="D8" s="70">
        <v>3724000</v>
      </c>
      <c r="E8" s="60">
        <v>3203000</v>
      </c>
    </row>
    <row r="9" spans="1:5" x14ac:dyDescent="0.2">
      <c r="A9" s="9"/>
      <c r="B9" s="4" t="s">
        <v>34</v>
      </c>
      <c r="C9" s="70">
        <v>30000</v>
      </c>
      <c r="D9" s="70">
        <v>0</v>
      </c>
      <c r="E9" s="60">
        <v>0</v>
      </c>
    </row>
    <row r="10" spans="1:5" x14ac:dyDescent="0.2">
      <c r="A10" s="9"/>
      <c r="B10" s="4" t="s">
        <v>35</v>
      </c>
      <c r="C10" s="70">
        <v>20000</v>
      </c>
      <c r="D10" s="70">
        <v>0</v>
      </c>
      <c r="E10" s="60">
        <v>0</v>
      </c>
    </row>
    <row r="11" spans="1:5" x14ac:dyDescent="0.2">
      <c r="A11" s="9"/>
      <c r="B11" s="4" t="s">
        <v>36</v>
      </c>
      <c r="C11" s="70">
        <v>96497.22</v>
      </c>
      <c r="D11" s="70">
        <v>89808.08</v>
      </c>
      <c r="E11" s="60">
        <v>33474</v>
      </c>
    </row>
    <row r="12" spans="1:5" x14ac:dyDescent="0.2">
      <c r="A12" s="9"/>
      <c r="B12" s="4" t="s">
        <v>37</v>
      </c>
      <c r="C12" s="70">
        <v>878631.26</v>
      </c>
      <c r="D12" s="70">
        <v>705517.41</v>
      </c>
      <c r="E12" s="60">
        <v>514653.85</v>
      </c>
    </row>
    <row r="13" spans="1:5" x14ac:dyDescent="0.2">
      <c r="A13" s="10"/>
      <c r="B13" s="11" t="s">
        <v>38</v>
      </c>
      <c r="C13" s="71">
        <v>5624778.8799999999</v>
      </c>
      <c r="D13" s="71">
        <v>3004495.13</v>
      </c>
      <c r="E13" s="61">
        <v>901760.05</v>
      </c>
    </row>
    <row r="14" spans="1:5" x14ac:dyDescent="0.2">
      <c r="A14" s="5" t="s">
        <v>39</v>
      </c>
      <c r="B14" s="6"/>
      <c r="C14" s="73">
        <v>33828000</v>
      </c>
      <c r="D14" s="73">
        <v>33828000</v>
      </c>
      <c r="E14" s="73">
        <v>33828000</v>
      </c>
    </row>
    <row r="15" spans="1:5" x14ac:dyDescent="0.2">
      <c r="A15" s="5" t="s">
        <v>40</v>
      </c>
      <c r="B15" s="6"/>
      <c r="C15" s="58">
        <v>8989460.8900000006</v>
      </c>
      <c r="D15" s="58">
        <v>8989460.8900000006</v>
      </c>
      <c r="E15" s="58">
        <v>8989460.8900000006</v>
      </c>
    </row>
    <row r="16" spans="1:5" x14ac:dyDescent="0.2">
      <c r="A16" s="5" t="s">
        <v>41</v>
      </c>
      <c r="B16" s="6"/>
      <c r="C16" s="58">
        <v>4538140</v>
      </c>
      <c r="D16" s="58">
        <v>1755151</v>
      </c>
      <c r="E16" s="58">
        <v>1652544</v>
      </c>
    </row>
    <row r="17" spans="1:5" x14ac:dyDescent="0.2">
      <c r="A17" s="5"/>
      <c r="B17" s="6" t="s">
        <v>42</v>
      </c>
      <c r="C17" s="58">
        <v>0</v>
      </c>
      <c r="D17" s="58">
        <v>0</v>
      </c>
      <c r="E17" s="58">
        <v>0</v>
      </c>
    </row>
    <row r="18" spans="1:5" x14ac:dyDescent="0.2">
      <c r="A18" s="5" t="s">
        <v>43</v>
      </c>
      <c r="B18" s="6"/>
      <c r="C18" s="58">
        <v>0</v>
      </c>
      <c r="D18" s="58">
        <v>0</v>
      </c>
      <c r="E18" s="58">
        <v>0</v>
      </c>
    </row>
    <row r="19" spans="1:5" x14ac:dyDescent="0.2">
      <c r="A19" s="5" t="s">
        <v>44</v>
      </c>
      <c r="B19" s="6"/>
      <c r="C19" s="58">
        <v>0</v>
      </c>
      <c r="D19" s="58">
        <v>0</v>
      </c>
      <c r="E19" s="58">
        <v>0</v>
      </c>
    </row>
    <row r="20" spans="1:5" x14ac:dyDescent="0.2">
      <c r="A20" s="13"/>
      <c r="B20" s="14"/>
      <c r="C20" s="74"/>
      <c r="D20" s="74"/>
      <c r="E20" s="15"/>
    </row>
    <row r="21" spans="1:5" x14ac:dyDescent="0.2">
      <c r="A21" s="17" t="s">
        <v>45</v>
      </c>
      <c r="B21" s="18"/>
      <c r="C21" s="75">
        <f>C2+C6+C14+C15+C16+C18+C19</f>
        <v>476599101.11000001</v>
      </c>
      <c r="D21" s="75">
        <f t="shared" ref="D21:E21" si="2">D2+D6+D14+D15+D16+D18+D19</f>
        <v>456252835.43000001</v>
      </c>
      <c r="E21" s="29">
        <f t="shared" si="2"/>
        <v>440453679.61000001</v>
      </c>
    </row>
    <row r="22" spans="1:5" x14ac:dyDescent="0.2">
      <c r="A22" s="20"/>
      <c r="B22" s="21"/>
      <c r="C22" s="76"/>
      <c r="D22" s="76"/>
      <c r="E22" s="22"/>
    </row>
    <row r="23" spans="1:5" ht="14.25" customHeight="1" x14ac:dyDescent="0.2">
      <c r="A23" s="2" t="s">
        <v>46</v>
      </c>
      <c r="B23" s="77"/>
      <c r="C23" s="65"/>
      <c r="D23" s="65"/>
      <c r="E23" s="65"/>
    </row>
    <row r="24" spans="1:5" x14ac:dyDescent="0.2">
      <c r="A24" s="5" t="s">
        <v>47</v>
      </c>
      <c r="B24" s="6"/>
      <c r="C24" s="68">
        <f>C25+C31</f>
        <v>283926600.51999998</v>
      </c>
      <c r="D24" s="68">
        <f t="shared" ref="D24:E24" si="3">D25+D31</f>
        <v>279631870.63999999</v>
      </c>
      <c r="E24" s="68">
        <f t="shared" si="3"/>
        <v>273551072.10000002</v>
      </c>
    </row>
    <row r="25" spans="1:5" x14ac:dyDescent="0.2">
      <c r="A25" s="7"/>
      <c r="B25" s="8" t="s">
        <v>48</v>
      </c>
      <c r="C25" s="69">
        <f>C26+C27+C28+C29+C30</f>
        <v>208687090.52000001</v>
      </c>
      <c r="D25" s="69">
        <v>204819060.63999999</v>
      </c>
      <c r="E25" s="59">
        <v>198768262.09999999</v>
      </c>
    </row>
    <row r="26" spans="1:5" x14ac:dyDescent="0.2">
      <c r="A26" s="9"/>
      <c r="B26" s="4" t="s">
        <v>49</v>
      </c>
      <c r="C26" s="70">
        <v>190942095.88999999</v>
      </c>
      <c r="D26" s="70">
        <v>190143759.94</v>
      </c>
      <c r="E26" s="60">
        <v>185810832.03</v>
      </c>
    </row>
    <row r="27" spans="1:5" x14ac:dyDescent="0.2">
      <c r="A27" s="9"/>
      <c r="B27" s="4" t="s">
        <v>50</v>
      </c>
      <c r="C27" s="70">
        <v>13709418.77</v>
      </c>
      <c r="D27" s="70">
        <v>10695203.789999999</v>
      </c>
      <c r="E27" s="60">
        <v>8977333.1600000001</v>
      </c>
    </row>
    <row r="28" spans="1:5" x14ac:dyDescent="0.2">
      <c r="A28" s="9"/>
      <c r="B28" s="4" t="s">
        <v>51</v>
      </c>
      <c r="C28" s="70">
        <v>2171065.86</v>
      </c>
      <c r="D28" s="70">
        <v>2158296.91</v>
      </c>
      <c r="E28" s="60">
        <v>2158296.91</v>
      </c>
    </row>
    <row r="29" spans="1:5" x14ac:dyDescent="0.2">
      <c r="A29" s="9"/>
      <c r="B29" s="4" t="s">
        <v>52</v>
      </c>
      <c r="C29" s="70">
        <v>1119450</v>
      </c>
      <c r="D29" s="70">
        <v>1085000</v>
      </c>
      <c r="E29" s="60">
        <v>1085000</v>
      </c>
    </row>
    <row r="30" spans="1:5" x14ac:dyDescent="0.2">
      <c r="A30" s="9"/>
      <c r="B30" s="4" t="s">
        <v>53</v>
      </c>
      <c r="C30" s="70">
        <v>745060</v>
      </c>
      <c r="D30" s="70">
        <v>736800</v>
      </c>
      <c r="E30" s="60">
        <v>736800</v>
      </c>
    </row>
    <row r="31" spans="1:5" x14ac:dyDescent="0.2">
      <c r="A31" s="10"/>
      <c r="B31" s="11" t="s">
        <v>54</v>
      </c>
      <c r="C31" s="71">
        <v>75239510</v>
      </c>
      <c r="D31" s="71">
        <v>74812810</v>
      </c>
      <c r="E31" s="61">
        <v>74782810</v>
      </c>
    </row>
    <row r="32" spans="1:5" ht="15.75" customHeight="1" x14ac:dyDescent="0.2">
      <c r="A32" s="5" t="s">
        <v>55</v>
      </c>
      <c r="B32" s="6"/>
      <c r="C32" s="72">
        <f>C33+C34+C35+C36+C37+C38+C39+C40+C41+C42+C43+C44</f>
        <v>167785292.00999999</v>
      </c>
      <c r="D32" s="72">
        <f t="shared" ref="D32:E32" si="4">D33+D34+D35+D36+D37+D38+D39+D40+D41+D42+D43+D44</f>
        <v>157546985.76000002</v>
      </c>
      <c r="E32" s="72">
        <f t="shared" si="4"/>
        <v>145552769.20999998</v>
      </c>
    </row>
    <row r="33" spans="1:5" x14ac:dyDescent="0.2">
      <c r="A33" s="7"/>
      <c r="B33" s="8" t="s">
        <v>56</v>
      </c>
      <c r="C33" s="69">
        <v>61778249.829999998</v>
      </c>
      <c r="D33" s="69">
        <v>55151519.210000001</v>
      </c>
      <c r="E33" s="59">
        <v>44455329.350000001</v>
      </c>
    </row>
    <row r="34" spans="1:5" x14ac:dyDescent="0.2">
      <c r="A34" s="9"/>
      <c r="B34" s="4" t="s">
        <v>57</v>
      </c>
      <c r="C34" s="70">
        <v>17240290.890000001</v>
      </c>
      <c r="D34" s="70">
        <v>17185830</v>
      </c>
      <c r="E34" s="60">
        <v>17185830</v>
      </c>
    </row>
    <row r="35" spans="1:5" x14ac:dyDescent="0.2">
      <c r="A35" s="9"/>
      <c r="B35" s="4" t="s">
        <v>58</v>
      </c>
      <c r="C35" s="70">
        <v>451948.67</v>
      </c>
      <c r="D35" s="70">
        <v>443402.67</v>
      </c>
      <c r="E35" s="60">
        <v>428902.67</v>
      </c>
    </row>
    <row r="36" spans="1:5" x14ac:dyDescent="0.2">
      <c r="A36" s="9"/>
      <c r="B36" s="4" t="s">
        <v>59</v>
      </c>
      <c r="C36" s="70">
        <v>3314224.37</v>
      </c>
      <c r="D36" s="70">
        <v>223570.89</v>
      </c>
      <c r="E36" s="60">
        <v>29000</v>
      </c>
    </row>
    <row r="37" spans="1:5" x14ac:dyDescent="0.2">
      <c r="A37" s="9"/>
      <c r="B37" s="4" t="s">
        <v>60</v>
      </c>
      <c r="C37" s="70">
        <v>4546366.67</v>
      </c>
      <c r="D37" s="70">
        <v>4626114.68</v>
      </c>
      <c r="E37" s="60">
        <v>3922460.67</v>
      </c>
    </row>
    <row r="38" spans="1:5" x14ac:dyDescent="0.2">
      <c r="A38" s="9"/>
      <c r="B38" s="4" t="s">
        <v>61</v>
      </c>
      <c r="C38" s="70">
        <v>0</v>
      </c>
      <c r="D38" s="70">
        <v>0</v>
      </c>
      <c r="E38" s="60">
        <v>0</v>
      </c>
    </row>
    <row r="39" spans="1:5" x14ac:dyDescent="0.2">
      <c r="A39" s="9"/>
      <c r="B39" s="4" t="s">
        <v>62</v>
      </c>
      <c r="C39" s="70">
        <v>4204118.47</v>
      </c>
      <c r="D39" s="70">
        <v>4510376.99</v>
      </c>
      <c r="E39" s="60">
        <v>4640512.75</v>
      </c>
    </row>
    <row r="40" spans="1:5" x14ac:dyDescent="0.2">
      <c r="A40" s="9"/>
      <c r="B40" s="4" t="s">
        <v>63</v>
      </c>
      <c r="C40" s="70">
        <v>60564138.049999997</v>
      </c>
      <c r="D40" s="70">
        <v>60849273.310000002</v>
      </c>
      <c r="E40" s="60">
        <v>60655470.049999997</v>
      </c>
    </row>
    <row r="41" spans="1:5" x14ac:dyDescent="0.2">
      <c r="A41" s="9"/>
      <c r="B41" s="4" t="s">
        <v>64</v>
      </c>
      <c r="C41" s="70">
        <v>1592819.9</v>
      </c>
      <c r="D41" s="70">
        <v>1805380.09</v>
      </c>
      <c r="E41" s="60">
        <v>1791824.99</v>
      </c>
    </row>
    <row r="42" spans="1:5" x14ac:dyDescent="0.2">
      <c r="A42" s="9"/>
      <c r="B42" s="4" t="s">
        <v>65</v>
      </c>
      <c r="C42" s="70">
        <v>0</v>
      </c>
      <c r="D42" s="70">
        <v>0</v>
      </c>
      <c r="E42" s="60">
        <v>0</v>
      </c>
    </row>
    <row r="43" spans="1:5" x14ac:dyDescent="0.2">
      <c r="A43" s="9"/>
      <c r="B43" s="4" t="s">
        <v>66</v>
      </c>
      <c r="C43" s="70">
        <v>6945779.7699999996</v>
      </c>
      <c r="D43" s="70">
        <v>6044076.0800000001</v>
      </c>
      <c r="E43" s="60">
        <v>5842442.2800000003</v>
      </c>
    </row>
    <row r="44" spans="1:5" x14ac:dyDescent="0.2">
      <c r="A44" s="10"/>
      <c r="B44" s="11" t="s">
        <v>67</v>
      </c>
      <c r="C44" s="71">
        <v>7147355.3899999997</v>
      </c>
      <c r="D44" s="71">
        <v>6707441.8399999999</v>
      </c>
      <c r="E44" s="61">
        <v>6600996.4500000002</v>
      </c>
    </row>
    <row r="45" spans="1:5" ht="14.25" customHeight="1" x14ac:dyDescent="0.2">
      <c r="A45" s="5" t="s">
        <v>68</v>
      </c>
      <c r="B45" s="6"/>
      <c r="C45" s="72">
        <f>C46+C47+C48+C49</f>
        <v>4303701.07</v>
      </c>
      <c r="D45" s="72">
        <f t="shared" ref="D45:E45" si="5">D46+D47+D48+D49</f>
        <v>4560522.43</v>
      </c>
      <c r="E45" s="72">
        <f t="shared" si="5"/>
        <v>4586793.2300000004</v>
      </c>
    </row>
    <row r="46" spans="1:5" x14ac:dyDescent="0.2">
      <c r="A46" s="7"/>
      <c r="B46" s="8" t="s">
        <v>69</v>
      </c>
      <c r="C46" s="69">
        <v>74180</v>
      </c>
      <c r="D46" s="69">
        <v>84860</v>
      </c>
      <c r="E46" s="59">
        <v>84860</v>
      </c>
    </row>
    <row r="47" spans="1:5" x14ac:dyDescent="0.2">
      <c r="A47" s="9"/>
      <c r="B47" s="4" t="s">
        <v>70</v>
      </c>
      <c r="C47" s="70">
        <v>4229521.07</v>
      </c>
      <c r="D47" s="70">
        <v>4475662.43</v>
      </c>
      <c r="E47" s="60">
        <v>4501933.2300000004</v>
      </c>
    </row>
    <row r="48" spans="1:5" x14ac:dyDescent="0.2">
      <c r="A48" s="9"/>
      <c r="B48" s="4" t="s">
        <v>71</v>
      </c>
      <c r="C48" s="70">
        <v>0</v>
      </c>
      <c r="D48" s="70">
        <v>0</v>
      </c>
      <c r="E48" s="60">
        <v>0</v>
      </c>
    </row>
    <row r="49" spans="1:5" x14ac:dyDescent="0.2">
      <c r="A49" s="10"/>
      <c r="B49" s="11" t="s">
        <v>72</v>
      </c>
      <c r="C49" s="71">
        <v>0</v>
      </c>
      <c r="D49" s="71">
        <v>0</v>
      </c>
      <c r="E49" s="61">
        <v>0</v>
      </c>
    </row>
    <row r="50" spans="1:5" ht="14.25" customHeight="1" x14ac:dyDescent="0.2">
      <c r="A50" s="5" t="s">
        <v>73</v>
      </c>
      <c r="B50" s="6"/>
      <c r="C50" s="73">
        <v>0</v>
      </c>
      <c r="D50" s="73">
        <v>0</v>
      </c>
      <c r="E50" s="73">
        <v>0</v>
      </c>
    </row>
    <row r="51" spans="1:5" ht="15" customHeight="1" x14ac:dyDescent="0.2">
      <c r="A51" s="5" t="s">
        <v>74</v>
      </c>
      <c r="B51" s="6"/>
      <c r="C51" s="58">
        <v>1092450</v>
      </c>
      <c r="D51" s="58">
        <v>1090400</v>
      </c>
      <c r="E51" s="58">
        <v>1090400</v>
      </c>
    </row>
    <row r="52" spans="1:5" x14ac:dyDescent="0.2">
      <c r="A52" s="13"/>
      <c r="B52" s="14"/>
      <c r="C52" s="74"/>
      <c r="D52" s="74"/>
      <c r="E52" s="15"/>
    </row>
    <row r="53" spans="1:5" x14ac:dyDescent="0.2">
      <c r="A53" s="17" t="s">
        <v>75</v>
      </c>
      <c r="B53" s="18"/>
      <c r="C53" s="78">
        <f>C24+C32+C45+C50+C51</f>
        <v>457108043.59999996</v>
      </c>
      <c r="D53" s="78">
        <f t="shared" ref="D53:E53" si="6">D24+D32+D45+D50+D51</f>
        <v>442829778.82999998</v>
      </c>
      <c r="E53" s="78">
        <f t="shared" si="6"/>
        <v>424781034.54000002</v>
      </c>
    </row>
    <row r="54" spans="1:5" x14ac:dyDescent="0.2">
      <c r="A54" s="24"/>
      <c r="B54" s="18"/>
      <c r="C54" s="78"/>
      <c r="D54" s="78"/>
      <c r="E54" s="19"/>
    </row>
    <row r="55" spans="1:5" ht="15.75" customHeight="1" x14ac:dyDescent="0.2">
      <c r="A55" s="13"/>
      <c r="B55" s="14"/>
      <c r="C55" s="74"/>
      <c r="D55" s="74"/>
      <c r="E55" s="15"/>
    </row>
    <row r="56" spans="1:5" x14ac:dyDescent="0.2">
      <c r="A56" s="25" t="s">
        <v>76</v>
      </c>
      <c r="B56" s="18"/>
      <c r="C56" s="78">
        <f>C21-C53</f>
        <v>19491057.51000005</v>
      </c>
      <c r="D56" s="78">
        <f t="shared" ref="D56:E56" si="7">D21-D53</f>
        <v>13423056.600000024</v>
      </c>
      <c r="E56" s="78">
        <f t="shared" si="7"/>
        <v>15672645.069999993</v>
      </c>
    </row>
    <row r="57" spans="1:5" ht="15.75" customHeight="1" x14ac:dyDescent="0.2">
      <c r="A57" s="26"/>
      <c r="B57" s="21"/>
      <c r="C57" s="76"/>
      <c r="D57" s="76"/>
      <c r="E57" s="22"/>
    </row>
    <row r="58" spans="1:5" ht="14.25" customHeight="1" x14ac:dyDescent="0.2">
      <c r="A58" s="79" t="s">
        <v>77</v>
      </c>
      <c r="B58" s="80"/>
      <c r="C58" s="72">
        <f>+C59-C60+C61</f>
        <v>-191300</v>
      </c>
      <c r="D58" s="72">
        <f t="shared" ref="D58:E58" si="8">+D59-D60+D61</f>
        <v>-49100</v>
      </c>
      <c r="E58" s="72">
        <f t="shared" si="8"/>
        <v>14900</v>
      </c>
    </row>
    <row r="59" spans="1:5" x14ac:dyDescent="0.2">
      <c r="A59" s="7"/>
      <c r="B59" s="8" t="s">
        <v>78</v>
      </c>
      <c r="C59" s="69">
        <v>25000</v>
      </c>
      <c r="D59" s="69">
        <v>25000</v>
      </c>
      <c r="E59" s="59">
        <v>25000</v>
      </c>
    </row>
    <row r="60" spans="1:5" x14ac:dyDescent="0.2">
      <c r="A60" s="9"/>
      <c r="B60" s="4" t="s">
        <v>79</v>
      </c>
      <c r="C60" s="70">
        <v>216300</v>
      </c>
      <c r="D60" s="70">
        <v>74100</v>
      </c>
      <c r="E60" s="60">
        <v>10100</v>
      </c>
    </row>
    <row r="61" spans="1:5" x14ac:dyDescent="0.2">
      <c r="A61" s="10"/>
      <c r="B61" s="11" t="s">
        <v>80</v>
      </c>
      <c r="C61" s="71">
        <v>0</v>
      </c>
      <c r="D61" s="71">
        <v>0</v>
      </c>
      <c r="E61" s="61">
        <v>0</v>
      </c>
    </row>
    <row r="62" spans="1:5" x14ac:dyDescent="0.2">
      <c r="A62" s="27" t="s">
        <v>81</v>
      </c>
      <c r="B62" s="6"/>
      <c r="C62" s="72">
        <f>C63+C64</f>
        <v>0</v>
      </c>
      <c r="D62" s="72">
        <v>0</v>
      </c>
      <c r="E62" s="72">
        <v>0</v>
      </c>
    </row>
    <row r="63" spans="1:5" x14ac:dyDescent="0.2">
      <c r="A63" s="7"/>
      <c r="B63" s="8" t="s">
        <v>82</v>
      </c>
      <c r="C63" s="59">
        <v>0</v>
      </c>
      <c r="D63" s="59">
        <v>0</v>
      </c>
      <c r="E63" s="59">
        <v>0</v>
      </c>
    </row>
    <row r="64" spans="1:5" x14ac:dyDescent="0.2">
      <c r="A64" s="10"/>
      <c r="B64" s="11" t="s">
        <v>83</v>
      </c>
      <c r="C64" s="61">
        <v>0</v>
      </c>
      <c r="D64" s="61">
        <v>0</v>
      </c>
      <c r="E64" s="61">
        <v>0</v>
      </c>
    </row>
    <row r="65" spans="1:5" x14ac:dyDescent="0.2">
      <c r="A65" s="27" t="s">
        <v>84</v>
      </c>
      <c r="B65" s="6"/>
      <c r="C65" s="72">
        <f>C66+C67</f>
        <v>23591.88</v>
      </c>
      <c r="D65" s="72">
        <f t="shared" ref="D65:E65" si="9">D66+D67</f>
        <v>0</v>
      </c>
      <c r="E65" s="72">
        <f t="shared" si="9"/>
        <v>0</v>
      </c>
    </row>
    <row r="66" spans="1:5" x14ac:dyDescent="0.2">
      <c r="A66" s="7"/>
      <c r="B66" s="8" t="s">
        <v>85</v>
      </c>
      <c r="C66" s="59">
        <v>23591.88</v>
      </c>
      <c r="D66" s="59">
        <v>0</v>
      </c>
      <c r="E66" s="59">
        <v>0</v>
      </c>
    </row>
    <row r="67" spans="1:5" x14ac:dyDescent="0.2">
      <c r="A67" s="10"/>
      <c r="B67" s="11" t="s">
        <v>86</v>
      </c>
      <c r="C67" s="61">
        <v>0</v>
      </c>
      <c r="D67" s="61">
        <v>0</v>
      </c>
      <c r="E67" s="61">
        <v>0</v>
      </c>
    </row>
    <row r="68" spans="1:5" x14ac:dyDescent="0.2">
      <c r="A68" s="81" t="s">
        <v>87</v>
      </c>
      <c r="B68" s="82"/>
      <c r="C68" s="72">
        <v>18003304.609999999</v>
      </c>
      <c r="D68" s="72">
        <v>16911098.719999999</v>
      </c>
      <c r="E68" s="72">
        <v>16773098.720000001</v>
      </c>
    </row>
    <row r="69" spans="1:5" ht="9.75" customHeight="1" x14ac:dyDescent="0.2">
      <c r="A69" s="13"/>
      <c r="B69" s="13"/>
      <c r="C69" s="62"/>
      <c r="D69" s="62"/>
      <c r="E69" s="62"/>
    </row>
    <row r="70" spans="1:5" x14ac:dyDescent="0.2">
      <c r="A70" s="28" t="s">
        <v>88</v>
      </c>
      <c r="B70" s="24"/>
      <c r="C70" s="66">
        <f>C56+C58-C62+C65-C68</f>
        <v>1320044.7800000496</v>
      </c>
      <c r="D70" s="66">
        <f t="shared" ref="D70:E70" si="10">D56+D58-D62+D65-D68</f>
        <v>-3537142.119999975</v>
      </c>
      <c r="E70" s="66">
        <f t="shared" si="10"/>
        <v>-1085553.6500000078</v>
      </c>
    </row>
    <row r="71" spans="1:5" x14ac:dyDescent="0.2">
      <c r="A71" s="26"/>
      <c r="B71" s="26"/>
      <c r="C71" s="64"/>
      <c r="D71" s="64"/>
      <c r="E71" s="64"/>
    </row>
    <row r="72" spans="1:5" x14ac:dyDescent="0.2">
      <c r="A72" s="26" t="s">
        <v>89</v>
      </c>
      <c r="B72" s="83"/>
      <c r="C72" s="84">
        <v>0</v>
      </c>
      <c r="D72" s="84">
        <v>0</v>
      </c>
      <c r="E72" s="84">
        <v>0</v>
      </c>
    </row>
    <row r="73" spans="1:5" x14ac:dyDescent="0.2">
      <c r="A73" s="30" t="s">
        <v>90</v>
      </c>
      <c r="B73" s="21"/>
      <c r="C73" s="67">
        <f>C70</f>
        <v>1320044.7800000496</v>
      </c>
      <c r="D73" s="67">
        <f t="shared" ref="D73:E73" si="11">D70</f>
        <v>-3537142.119999975</v>
      </c>
      <c r="E73" s="67">
        <f t="shared" si="11"/>
        <v>-1085553.6500000078</v>
      </c>
    </row>
    <row r="88" spans="6:6" x14ac:dyDescent="0.2">
      <c r="F88" s="16"/>
    </row>
  </sheetData>
  <printOptions gridLine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88"/>
  <sheetViews>
    <sheetView zoomScale="130" zoomScaleNormal="130" workbookViewId="0">
      <selection activeCell="E81" sqref="E81"/>
    </sheetView>
  </sheetViews>
  <sheetFormatPr defaultRowHeight="12.75" x14ac:dyDescent="0.2"/>
  <cols>
    <col min="1" max="1" width="70.7109375" style="53" customWidth="1"/>
    <col min="2" max="5" width="20.7109375" style="53" customWidth="1"/>
    <col min="6" max="16384" width="9.140625" style="1"/>
  </cols>
  <sheetData>
    <row r="2" spans="1:5" x14ac:dyDescent="0.2">
      <c r="A2" s="85" t="s">
        <v>95</v>
      </c>
      <c r="B2" s="85"/>
      <c r="C2" s="85" t="s">
        <v>96</v>
      </c>
      <c r="D2" s="85"/>
      <c r="E2" s="85"/>
    </row>
    <row r="3" spans="1:5" ht="55.5" customHeight="1" x14ac:dyDescent="0.2">
      <c r="A3" s="86" t="s">
        <v>2</v>
      </c>
      <c r="B3" s="86" t="s">
        <v>3</v>
      </c>
      <c r="C3" s="33" t="s">
        <v>4</v>
      </c>
      <c r="D3" s="33" t="s">
        <v>5</v>
      </c>
      <c r="E3" s="33" t="s">
        <v>6</v>
      </c>
    </row>
    <row r="4" spans="1:5" x14ac:dyDescent="0.2">
      <c r="A4" s="87"/>
      <c r="B4" s="87"/>
      <c r="C4" s="34" t="s">
        <v>7</v>
      </c>
      <c r="D4" s="34" t="s">
        <v>7</v>
      </c>
      <c r="E4" s="34" t="s">
        <v>7</v>
      </c>
    </row>
    <row r="5" spans="1:5" x14ac:dyDescent="0.2">
      <c r="A5" s="35"/>
      <c r="B5" s="36"/>
      <c r="C5" s="36"/>
      <c r="D5" s="36"/>
      <c r="E5" s="37"/>
    </row>
    <row r="6" spans="1:5" x14ac:dyDescent="0.2">
      <c r="A6" s="54" t="s">
        <v>8</v>
      </c>
      <c r="B6" s="38"/>
      <c r="C6" s="38"/>
      <c r="D6" s="38"/>
      <c r="E6" s="37"/>
    </row>
    <row r="7" spans="1:5" x14ac:dyDescent="0.2">
      <c r="A7" s="55" t="s">
        <v>9</v>
      </c>
      <c r="B7" s="39">
        <v>0</v>
      </c>
      <c r="C7" s="39">
        <v>0</v>
      </c>
      <c r="D7" s="39">
        <v>0</v>
      </c>
      <c r="E7" s="40">
        <v>0</v>
      </c>
    </row>
    <row r="8" spans="1:5" x14ac:dyDescent="0.2">
      <c r="A8" s="55" t="s">
        <v>10</v>
      </c>
      <c r="B8" s="39">
        <v>106800</v>
      </c>
      <c r="C8" s="39">
        <v>0</v>
      </c>
      <c r="D8" s="39">
        <v>0</v>
      </c>
      <c r="E8" s="40">
        <v>106800</v>
      </c>
    </row>
    <row r="9" spans="1:5" x14ac:dyDescent="0.2">
      <c r="A9" s="55" t="s">
        <v>11</v>
      </c>
      <c r="B9" s="39">
        <v>0</v>
      </c>
      <c r="C9" s="39">
        <v>0</v>
      </c>
      <c r="D9" s="39">
        <v>0</v>
      </c>
      <c r="E9" s="40">
        <v>0</v>
      </c>
    </row>
    <row r="10" spans="1:5" x14ac:dyDescent="0.2">
      <c r="A10" s="55" t="s">
        <v>12</v>
      </c>
      <c r="B10" s="39">
        <v>0</v>
      </c>
      <c r="C10" s="39">
        <v>0</v>
      </c>
      <c r="D10" s="39">
        <v>0</v>
      </c>
      <c r="E10" s="40">
        <v>0</v>
      </c>
    </row>
    <row r="11" spans="1:5" x14ac:dyDescent="0.2">
      <c r="A11" s="55" t="s">
        <v>13</v>
      </c>
      <c r="B11" s="39">
        <v>0</v>
      </c>
      <c r="C11" s="39">
        <v>0</v>
      </c>
      <c r="D11" s="39">
        <v>0</v>
      </c>
      <c r="E11" s="40">
        <v>0</v>
      </c>
    </row>
    <row r="12" spans="1:5" x14ac:dyDescent="0.2">
      <c r="A12" s="41" t="s">
        <v>14</v>
      </c>
      <c r="B12" s="42">
        <f>B7+B8+B9+B10+B11</f>
        <v>106800</v>
      </c>
      <c r="C12" s="42">
        <f>C7+C8+C9+C10+C11</f>
        <v>0</v>
      </c>
      <c r="D12" s="42">
        <f>D7+D8+D9+D10+D11</f>
        <v>0</v>
      </c>
      <c r="E12" s="42">
        <f>E7+E8+E9+E10+E11</f>
        <v>106800</v>
      </c>
    </row>
    <row r="13" spans="1:5" x14ac:dyDescent="0.2">
      <c r="A13" s="35"/>
      <c r="B13" s="38"/>
      <c r="C13" s="38"/>
      <c r="D13" s="38"/>
      <c r="E13" s="37"/>
    </row>
    <row r="14" spans="1:5" x14ac:dyDescent="0.2">
      <c r="A14" s="54" t="s">
        <v>15</v>
      </c>
      <c r="B14" s="38"/>
      <c r="C14" s="38"/>
      <c r="D14" s="38"/>
      <c r="E14" s="37"/>
    </row>
    <row r="15" spans="1:5" x14ac:dyDescent="0.2">
      <c r="A15" s="55" t="s">
        <v>16</v>
      </c>
      <c r="B15" s="43">
        <v>0</v>
      </c>
      <c r="C15" s="43">
        <v>0</v>
      </c>
      <c r="D15" s="43">
        <v>0</v>
      </c>
      <c r="E15" s="44">
        <v>0</v>
      </c>
    </row>
    <row r="16" spans="1:5" x14ac:dyDescent="0.2">
      <c r="A16" s="55" t="s">
        <v>17</v>
      </c>
      <c r="B16" s="43">
        <v>2304550.69</v>
      </c>
      <c r="C16" s="43">
        <v>0</v>
      </c>
      <c r="D16" s="43">
        <v>0</v>
      </c>
      <c r="E16" s="44">
        <v>2304550.69</v>
      </c>
    </row>
    <row r="17" spans="1:5" x14ac:dyDescent="0.2">
      <c r="A17" s="55" t="s">
        <v>18</v>
      </c>
      <c r="B17" s="43">
        <v>206123</v>
      </c>
      <c r="C17" s="43">
        <v>13500</v>
      </c>
      <c r="D17" s="43">
        <v>0</v>
      </c>
      <c r="E17" s="44">
        <v>192623</v>
      </c>
    </row>
    <row r="18" spans="1:5" x14ac:dyDescent="0.2">
      <c r="A18" s="55" t="s">
        <v>19</v>
      </c>
      <c r="B18" s="43">
        <v>2075439.07</v>
      </c>
      <c r="C18" s="43">
        <v>0</v>
      </c>
      <c r="D18" s="43">
        <v>0</v>
      </c>
      <c r="E18" s="44">
        <v>2075439.07</v>
      </c>
    </row>
    <row r="19" spans="1:5" x14ac:dyDescent="0.2">
      <c r="A19" s="55" t="s">
        <v>20</v>
      </c>
      <c r="B19" s="43">
        <v>1630095</v>
      </c>
      <c r="C19" s="43">
        <v>0</v>
      </c>
      <c r="D19" s="43">
        <v>0</v>
      </c>
      <c r="E19" s="44">
        <v>1630095</v>
      </c>
    </row>
    <row r="20" spans="1:5" x14ac:dyDescent="0.2">
      <c r="A20" s="55" t="s">
        <v>21</v>
      </c>
      <c r="B20" s="43">
        <v>0</v>
      </c>
      <c r="C20" s="43">
        <v>0</v>
      </c>
      <c r="D20" s="43">
        <v>0</v>
      </c>
      <c r="E20" s="44">
        <v>0</v>
      </c>
    </row>
    <row r="21" spans="1:5" x14ac:dyDescent="0.2">
      <c r="A21" s="55" t="s">
        <v>22</v>
      </c>
      <c r="B21" s="43">
        <v>5000</v>
      </c>
      <c r="C21" s="43">
        <v>0</v>
      </c>
      <c r="D21" s="43">
        <v>0</v>
      </c>
      <c r="E21" s="44">
        <v>5000</v>
      </c>
    </row>
    <row r="22" spans="1:5" x14ac:dyDescent="0.2">
      <c r="A22" s="41" t="s">
        <v>23</v>
      </c>
      <c r="B22" s="45">
        <f>B15+B16+B17+B18+B19+B20+B21</f>
        <v>6221207.7599999998</v>
      </c>
      <c r="C22" s="45">
        <f>C15+C16+C17+C18+C19+C20+C21</f>
        <v>13500</v>
      </c>
      <c r="D22" s="45">
        <f>D15+D16+D17+D18+D19+D20+D21</f>
        <v>0</v>
      </c>
      <c r="E22" s="45">
        <f>E15+E16+E17+E18+E19+E20+E21</f>
        <v>6207707.7599999998</v>
      </c>
    </row>
    <row r="23" spans="1:5" x14ac:dyDescent="0.2">
      <c r="A23" s="35"/>
      <c r="B23" s="38"/>
      <c r="C23" s="38"/>
      <c r="D23" s="38"/>
      <c r="E23" s="37"/>
    </row>
    <row r="24" spans="1:5" x14ac:dyDescent="0.2">
      <c r="A24" s="54" t="s">
        <v>24</v>
      </c>
      <c r="B24" s="43">
        <v>0</v>
      </c>
      <c r="C24" s="43">
        <v>0</v>
      </c>
      <c r="D24" s="43">
        <v>0</v>
      </c>
      <c r="E24" s="44">
        <v>0</v>
      </c>
    </row>
    <row r="25" spans="1:5" x14ac:dyDescent="0.2">
      <c r="A25" s="35"/>
      <c r="B25" s="46"/>
      <c r="C25" s="46"/>
      <c r="D25" s="38"/>
      <c r="E25" s="37"/>
    </row>
    <row r="26" spans="1:5" ht="10.5" customHeight="1" x14ac:dyDescent="0.2">
      <c r="A26" s="47"/>
      <c r="B26" s="36"/>
      <c r="C26" s="36"/>
      <c r="D26" s="36"/>
      <c r="E26" s="48"/>
    </row>
    <row r="27" spans="1:5" ht="11.25" customHeight="1" x14ac:dyDescent="0.2">
      <c r="A27" s="49" t="s">
        <v>25</v>
      </c>
      <c r="B27" s="50">
        <f>B24+B22+B12</f>
        <v>6328007.7599999998</v>
      </c>
      <c r="C27" s="50">
        <f>C24+C22+C12</f>
        <v>13500</v>
      </c>
      <c r="D27" s="50">
        <f>D24+D22+D12</f>
        <v>0</v>
      </c>
      <c r="E27" s="50">
        <f>E24+E22+E12</f>
        <v>6314507.7599999998</v>
      </c>
    </row>
    <row r="28" spans="1:5" x14ac:dyDescent="0.2">
      <c r="A28" s="51"/>
      <c r="B28" s="46"/>
      <c r="C28" s="46"/>
      <c r="D28" s="46"/>
      <c r="E28" s="52"/>
    </row>
    <row r="31" spans="1:5" ht="12" customHeight="1" x14ac:dyDescent="0.2"/>
    <row r="32" spans="1:5" x14ac:dyDescent="0.2">
      <c r="A32" s="85" t="s">
        <v>91</v>
      </c>
      <c r="B32" s="85"/>
      <c r="C32" s="85" t="s">
        <v>92</v>
      </c>
      <c r="D32" s="85"/>
      <c r="E32" s="85"/>
    </row>
    <row r="33" spans="1:5" ht="46.5" customHeight="1" x14ac:dyDescent="0.2">
      <c r="A33" s="86" t="s">
        <v>2</v>
      </c>
      <c r="B33" s="86" t="s">
        <v>3</v>
      </c>
      <c r="C33" s="33" t="s">
        <v>4</v>
      </c>
      <c r="D33" s="33" t="s">
        <v>5</v>
      </c>
      <c r="E33" s="33" t="s">
        <v>6</v>
      </c>
    </row>
    <row r="34" spans="1:5" x14ac:dyDescent="0.2">
      <c r="A34" s="87"/>
      <c r="B34" s="87"/>
      <c r="C34" s="34" t="s">
        <v>7</v>
      </c>
      <c r="D34" s="34" t="s">
        <v>7</v>
      </c>
      <c r="E34" s="34" t="s">
        <v>7</v>
      </c>
    </row>
    <row r="35" spans="1:5" x14ac:dyDescent="0.2">
      <c r="A35" s="35"/>
      <c r="B35" s="36"/>
      <c r="C35" s="36"/>
      <c r="D35" s="36"/>
      <c r="E35" s="37"/>
    </row>
    <row r="36" spans="1:5" x14ac:dyDescent="0.2">
      <c r="A36" s="54" t="s">
        <v>8</v>
      </c>
      <c r="B36" s="38"/>
      <c r="C36" s="38"/>
      <c r="D36" s="38"/>
      <c r="E36" s="37"/>
    </row>
    <row r="37" spans="1:5" x14ac:dyDescent="0.2">
      <c r="A37" s="55" t="s">
        <v>9</v>
      </c>
      <c r="B37" s="39">
        <v>0</v>
      </c>
      <c r="C37" s="39">
        <v>0</v>
      </c>
      <c r="D37" s="39">
        <v>0</v>
      </c>
      <c r="E37" s="40">
        <v>0</v>
      </c>
    </row>
    <row r="38" spans="1:5" x14ac:dyDescent="0.2">
      <c r="A38" s="55" t="s">
        <v>10</v>
      </c>
      <c r="B38" s="39">
        <v>85000</v>
      </c>
      <c r="C38" s="39">
        <v>0</v>
      </c>
      <c r="D38" s="39">
        <v>0</v>
      </c>
      <c r="E38" s="40">
        <v>85000</v>
      </c>
    </row>
    <row r="39" spans="1:5" x14ac:dyDescent="0.2">
      <c r="A39" s="55" t="s">
        <v>11</v>
      </c>
      <c r="B39" s="39">
        <v>0</v>
      </c>
      <c r="C39" s="39">
        <v>0</v>
      </c>
      <c r="D39" s="39">
        <v>0</v>
      </c>
      <c r="E39" s="40">
        <v>0</v>
      </c>
    </row>
    <row r="40" spans="1:5" x14ac:dyDescent="0.2">
      <c r="A40" s="55" t="s">
        <v>12</v>
      </c>
      <c r="B40" s="39">
        <v>0</v>
      </c>
      <c r="C40" s="39">
        <v>0</v>
      </c>
      <c r="D40" s="39">
        <v>0</v>
      </c>
      <c r="E40" s="40">
        <v>0</v>
      </c>
    </row>
    <row r="41" spans="1:5" x14ac:dyDescent="0.2">
      <c r="A41" s="55" t="s">
        <v>13</v>
      </c>
      <c r="B41" s="39">
        <v>0</v>
      </c>
      <c r="C41" s="39">
        <v>0</v>
      </c>
      <c r="D41" s="39">
        <v>0</v>
      </c>
      <c r="E41" s="40">
        <v>0</v>
      </c>
    </row>
    <row r="42" spans="1:5" x14ac:dyDescent="0.2">
      <c r="A42" s="41" t="s">
        <v>14</v>
      </c>
      <c r="B42" s="42">
        <f>B37+B38+B39+B40+B41</f>
        <v>85000</v>
      </c>
      <c r="C42" s="42">
        <f>C37+C38+C39+C40+C41</f>
        <v>0</v>
      </c>
      <c r="D42" s="42">
        <f>D37+D38+D39+D40+D41</f>
        <v>0</v>
      </c>
      <c r="E42" s="42">
        <f>E37+E38+E39+E40+E41</f>
        <v>85000</v>
      </c>
    </row>
    <row r="43" spans="1:5" x14ac:dyDescent="0.2">
      <c r="A43" s="35"/>
      <c r="B43" s="38"/>
      <c r="C43" s="38"/>
      <c r="D43" s="38"/>
      <c r="E43" s="37"/>
    </row>
    <row r="44" spans="1:5" x14ac:dyDescent="0.2">
      <c r="A44" s="54" t="s">
        <v>15</v>
      </c>
      <c r="B44" s="38"/>
      <c r="C44" s="38"/>
      <c r="D44" s="38"/>
      <c r="E44" s="37"/>
    </row>
    <row r="45" spans="1:5" x14ac:dyDescent="0.2">
      <c r="A45" s="55" t="s">
        <v>16</v>
      </c>
      <c r="B45" s="43">
        <v>0</v>
      </c>
      <c r="C45" s="43">
        <v>0</v>
      </c>
      <c r="D45" s="43">
        <v>0</v>
      </c>
      <c r="E45" s="44">
        <v>0</v>
      </c>
    </row>
    <row r="46" spans="1:5" x14ac:dyDescent="0.2">
      <c r="A46" s="55" t="s">
        <v>17</v>
      </c>
      <c r="B46" s="43">
        <v>1565232</v>
      </c>
      <c r="C46" s="43">
        <v>0</v>
      </c>
      <c r="D46" s="43">
        <v>0</v>
      </c>
      <c r="E46" s="44">
        <v>1565232</v>
      </c>
    </row>
    <row r="47" spans="1:5" x14ac:dyDescent="0.2">
      <c r="A47" s="55" t="s">
        <v>18</v>
      </c>
      <c r="B47" s="43">
        <v>83000</v>
      </c>
      <c r="C47" s="43">
        <v>0</v>
      </c>
      <c r="D47" s="43">
        <v>0</v>
      </c>
      <c r="E47" s="44">
        <v>83000</v>
      </c>
    </row>
    <row r="48" spans="1:5" x14ac:dyDescent="0.2">
      <c r="A48" s="55" t="s">
        <v>19</v>
      </c>
      <c r="B48" s="43">
        <v>1915193.1</v>
      </c>
      <c r="C48" s="43">
        <v>0</v>
      </c>
      <c r="D48" s="43">
        <v>0</v>
      </c>
      <c r="E48" s="44">
        <v>1915193.1</v>
      </c>
    </row>
    <row r="49" spans="1:5" x14ac:dyDescent="0.2">
      <c r="A49" s="55" t="s">
        <v>20</v>
      </c>
      <c r="B49" s="43">
        <v>1526870</v>
      </c>
      <c r="C49" s="43">
        <v>0</v>
      </c>
      <c r="D49" s="43">
        <v>0</v>
      </c>
      <c r="E49" s="44">
        <v>1526870</v>
      </c>
    </row>
    <row r="50" spans="1:5" x14ac:dyDescent="0.2">
      <c r="A50" s="55" t="s">
        <v>21</v>
      </c>
      <c r="B50" s="43">
        <v>0</v>
      </c>
      <c r="C50" s="43">
        <v>0</v>
      </c>
      <c r="D50" s="43">
        <v>0</v>
      </c>
      <c r="E50" s="44">
        <v>0</v>
      </c>
    </row>
    <row r="51" spans="1:5" x14ac:dyDescent="0.2">
      <c r="A51" s="55" t="s">
        <v>22</v>
      </c>
      <c r="B51" s="43">
        <v>0</v>
      </c>
      <c r="C51" s="43">
        <v>0</v>
      </c>
      <c r="D51" s="43">
        <v>0</v>
      </c>
      <c r="E51" s="44">
        <v>0</v>
      </c>
    </row>
    <row r="52" spans="1:5" x14ac:dyDescent="0.2">
      <c r="A52" s="41" t="s">
        <v>23</v>
      </c>
      <c r="B52" s="45">
        <f>B45+B46+B47+B48+B49+B50+B51</f>
        <v>5090295.0999999996</v>
      </c>
      <c r="C52" s="45">
        <f>C45+C46+C47+C48+C49+C50+C51</f>
        <v>0</v>
      </c>
      <c r="D52" s="45">
        <f>D45+D46+D47+D48+D49+D50+D51</f>
        <v>0</v>
      </c>
      <c r="E52" s="45">
        <f>E45+E46+E47+E48+E49+E50+E51</f>
        <v>5090295.0999999996</v>
      </c>
    </row>
    <row r="53" spans="1:5" x14ac:dyDescent="0.2">
      <c r="A53" s="35"/>
      <c r="B53" s="38"/>
      <c r="C53" s="38"/>
      <c r="D53" s="38"/>
      <c r="E53" s="37"/>
    </row>
    <row r="54" spans="1:5" x14ac:dyDescent="0.2">
      <c r="A54" s="54" t="s">
        <v>24</v>
      </c>
      <c r="B54" s="43">
        <v>0</v>
      </c>
      <c r="C54" s="43">
        <v>0</v>
      </c>
      <c r="D54" s="43">
        <v>0</v>
      </c>
      <c r="E54" s="44">
        <v>0</v>
      </c>
    </row>
    <row r="55" spans="1:5" x14ac:dyDescent="0.2">
      <c r="A55" s="35"/>
      <c r="B55" s="46"/>
      <c r="C55" s="46"/>
      <c r="D55" s="38"/>
      <c r="E55" s="37"/>
    </row>
    <row r="56" spans="1:5" x14ac:dyDescent="0.2">
      <c r="A56" s="47"/>
      <c r="B56" s="36"/>
      <c r="C56" s="36"/>
      <c r="D56" s="36"/>
      <c r="E56" s="48"/>
    </row>
    <row r="57" spans="1:5" ht="10.5" customHeight="1" x14ac:dyDescent="0.2">
      <c r="A57" s="49" t="s">
        <v>25</v>
      </c>
      <c r="B57" s="50">
        <f>B54+B52+B42</f>
        <v>5175295.0999999996</v>
      </c>
      <c r="C57" s="50">
        <f>C54+C52+C42</f>
        <v>0</v>
      </c>
      <c r="D57" s="50">
        <f>D54+D52+D42</f>
        <v>0</v>
      </c>
      <c r="E57" s="50">
        <f>E54+E52+E42</f>
        <v>5175295.0999999996</v>
      </c>
    </row>
    <row r="58" spans="1:5" x14ac:dyDescent="0.2">
      <c r="A58" s="51"/>
      <c r="B58" s="46"/>
      <c r="C58" s="46"/>
      <c r="D58" s="46"/>
      <c r="E58" s="52"/>
    </row>
    <row r="62" spans="1:5" x14ac:dyDescent="0.2">
      <c r="A62" s="85" t="s">
        <v>93</v>
      </c>
      <c r="B62" s="85"/>
      <c r="C62" s="85" t="s">
        <v>94</v>
      </c>
      <c r="D62" s="85"/>
      <c r="E62" s="85"/>
    </row>
    <row r="63" spans="1:5" ht="33.75" x14ac:dyDescent="0.2">
      <c r="A63" s="86" t="s">
        <v>2</v>
      </c>
      <c r="B63" s="86" t="s">
        <v>3</v>
      </c>
      <c r="C63" s="33" t="s">
        <v>4</v>
      </c>
      <c r="D63" s="33" t="s">
        <v>5</v>
      </c>
      <c r="E63" s="33" t="s">
        <v>6</v>
      </c>
    </row>
    <row r="64" spans="1:5" x14ac:dyDescent="0.2">
      <c r="A64" s="87"/>
      <c r="B64" s="87"/>
      <c r="C64" s="34" t="s">
        <v>7</v>
      </c>
      <c r="D64" s="34" t="s">
        <v>7</v>
      </c>
      <c r="E64" s="34" t="s">
        <v>7</v>
      </c>
    </row>
    <row r="65" spans="1:5" x14ac:dyDescent="0.2">
      <c r="A65" s="35"/>
      <c r="B65" s="36"/>
      <c r="C65" s="36"/>
      <c r="D65" s="36"/>
      <c r="E65" s="37"/>
    </row>
    <row r="66" spans="1:5" x14ac:dyDescent="0.2">
      <c r="A66" s="54" t="s">
        <v>8</v>
      </c>
      <c r="B66" s="38"/>
      <c r="C66" s="38"/>
      <c r="D66" s="38"/>
      <c r="E66" s="37"/>
    </row>
    <row r="67" spans="1:5" x14ac:dyDescent="0.2">
      <c r="A67" s="55" t="s">
        <v>9</v>
      </c>
      <c r="B67" s="39">
        <v>0</v>
      </c>
      <c r="C67" s="39">
        <v>0</v>
      </c>
      <c r="D67" s="39">
        <v>0</v>
      </c>
      <c r="E67" s="40">
        <v>0</v>
      </c>
    </row>
    <row r="68" spans="1:5" x14ac:dyDescent="0.2">
      <c r="A68" s="55" t="s">
        <v>10</v>
      </c>
      <c r="B68" s="39">
        <v>85000</v>
      </c>
      <c r="C68" s="39">
        <v>0</v>
      </c>
      <c r="D68" s="39">
        <v>0</v>
      </c>
      <c r="E68" s="40">
        <v>85000</v>
      </c>
    </row>
    <row r="69" spans="1:5" x14ac:dyDescent="0.2">
      <c r="A69" s="55" t="s">
        <v>11</v>
      </c>
      <c r="B69" s="39">
        <v>0</v>
      </c>
      <c r="C69" s="39">
        <v>0</v>
      </c>
      <c r="D69" s="39">
        <v>0</v>
      </c>
      <c r="E69" s="40">
        <v>0</v>
      </c>
    </row>
    <row r="70" spans="1:5" x14ac:dyDescent="0.2">
      <c r="A70" s="55" t="s">
        <v>12</v>
      </c>
      <c r="B70" s="39">
        <v>0</v>
      </c>
      <c r="C70" s="39">
        <v>0</v>
      </c>
      <c r="D70" s="39">
        <v>0</v>
      </c>
      <c r="E70" s="40">
        <v>0</v>
      </c>
    </row>
    <row r="71" spans="1:5" x14ac:dyDescent="0.2">
      <c r="A71" s="55" t="s">
        <v>13</v>
      </c>
      <c r="B71" s="39">
        <v>0</v>
      </c>
      <c r="C71" s="39">
        <v>0</v>
      </c>
      <c r="D71" s="39">
        <v>0</v>
      </c>
      <c r="E71" s="40">
        <v>0</v>
      </c>
    </row>
    <row r="72" spans="1:5" x14ac:dyDescent="0.2">
      <c r="A72" s="41" t="s">
        <v>14</v>
      </c>
      <c r="B72" s="42">
        <f>B67+B68+B69+B70+B71</f>
        <v>85000</v>
      </c>
      <c r="C72" s="42">
        <f>C67+C68+C69+C70+C71</f>
        <v>0</v>
      </c>
      <c r="D72" s="42">
        <f>D67+D68+D69+D70+D71</f>
        <v>0</v>
      </c>
      <c r="E72" s="42">
        <f>E67+E68+E69+E70+E71</f>
        <v>85000</v>
      </c>
    </row>
    <row r="73" spans="1:5" x14ac:dyDescent="0.2">
      <c r="A73" s="35"/>
      <c r="B73" s="38"/>
      <c r="C73" s="38"/>
      <c r="D73" s="38"/>
      <c r="E73" s="37"/>
    </row>
    <row r="74" spans="1:5" x14ac:dyDescent="0.2">
      <c r="A74" s="54" t="s">
        <v>15</v>
      </c>
      <c r="B74" s="38"/>
      <c r="C74" s="38"/>
      <c r="D74" s="38"/>
      <c r="E74" s="37"/>
    </row>
    <row r="75" spans="1:5" x14ac:dyDescent="0.2">
      <c r="A75" s="55" t="s">
        <v>16</v>
      </c>
      <c r="B75" s="43">
        <v>0</v>
      </c>
      <c r="C75" s="43">
        <v>0</v>
      </c>
      <c r="D75" s="43">
        <v>0</v>
      </c>
      <c r="E75" s="44">
        <v>0</v>
      </c>
    </row>
    <row r="76" spans="1:5" x14ac:dyDescent="0.2">
      <c r="A76" s="55" t="s">
        <v>17</v>
      </c>
      <c r="B76" s="43">
        <v>1438744</v>
      </c>
      <c r="C76" s="43">
        <v>0</v>
      </c>
      <c r="D76" s="43">
        <v>0</v>
      </c>
      <c r="E76" s="43">
        <v>1438744</v>
      </c>
    </row>
    <row r="77" spans="1:5" x14ac:dyDescent="0.2">
      <c r="A77" s="55" t="s">
        <v>18</v>
      </c>
      <c r="B77" s="43">
        <v>83000</v>
      </c>
      <c r="C77" s="43">
        <v>0</v>
      </c>
      <c r="D77" s="43">
        <v>0</v>
      </c>
      <c r="E77" s="43">
        <v>83000</v>
      </c>
    </row>
    <row r="78" spans="1:5" x14ac:dyDescent="0.2">
      <c r="A78" s="55" t="s">
        <v>19</v>
      </c>
      <c r="B78" s="43">
        <v>1941463.9</v>
      </c>
      <c r="C78" s="43">
        <v>0</v>
      </c>
      <c r="D78" s="43">
        <v>0</v>
      </c>
      <c r="E78" s="43">
        <v>1941463.9</v>
      </c>
    </row>
    <row r="79" spans="1:5" x14ac:dyDescent="0.2">
      <c r="A79" s="55" t="s">
        <v>20</v>
      </c>
      <c r="B79" s="43">
        <v>1524430</v>
      </c>
      <c r="C79" s="43">
        <v>0</v>
      </c>
      <c r="D79" s="43">
        <v>0</v>
      </c>
      <c r="E79" s="43">
        <v>1524430</v>
      </c>
    </row>
    <row r="80" spans="1:5" x14ac:dyDescent="0.2">
      <c r="A80" s="55" t="s">
        <v>21</v>
      </c>
      <c r="B80" s="43">
        <v>0</v>
      </c>
      <c r="C80" s="43">
        <v>0</v>
      </c>
      <c r="D80" s="43">
        <v>0</v>
      </c>
      <c r="E80" s="44">
        <v>0</v>
      </c>
    </row>
    <row r="81" spans="1:5" x14ac:dyDescent="0.2">
      <c r="A81" s="55" t="s">
        <v>22</v>
      </c>
      <c r="B81" s="43">
        <v>0</v>
      </c>
      <c r="C81" s="43">
        <v>0</v>
      </c>
      <c r="D81" s="43">
        <v>0</v>
      </c>
      <c r="E81" s="44">
        <v>0</v>
      </c>
    </row>
    <row r="82" spans="1:5" x14ac:dyDescent="0.2">
      <c r="A82" s="41" t="s">
        <v>23</v>
      </c>
      <c r="B82" s="45">
        <f>B75+B76+B77+B78+B79+B80+B81</f>
        <v>4987637.9000000004</v>
      </c>
      <c r="C82" s="45">
        <f>C75+C76+C77+C78+C79+C80+C81</f>
        <v>0</v>
      </c>
      <c r="D82" s="45">
        <f>D75+D76+D77+D78+D79+D80+D81</f>
        <v>0</v>
      </c>
      <c r="E82" s="45">
        <f>E75+E76+E77+E78+E79+E80+E81</f>
        <v>4987637.9000000004</v>
      </c>
    </row>
    <row r="83" spans="1:5" x14ac:dyDescent="0.2">
      <c r="A83" s="35"/>
      <c r="B83" s="38"/>
      <c r="C83" s="38"/>
      <c r="D83" s="38"/>
      <c r="E83" s="37"/>
    </row>
    <row r="84" spans="1:5" x14ac:dyDescent="0.2">
      <c r="A84" s="54" t="s">
        <v>24</v>
      </c>
      <c r="B84" s="43">
        <v>0</v>
      </c>
      <c r="C84" s="43">
        <v>0</v>
      </c>
      <c r="D84" s="43">
        <v>0</v>
      </c>
      <c r="E84" s="44">
        <v>0</v>
      </c>
    </row>
    <row r="85" spans="1:5" x14ac:dyDescent="0.2">
      <c r="A85" s="35"/>
      <c r="B85" s="46"/>
      <c r="C85" s="46"/>
      <c r="D85" s="38"/>
      <c r="E85" s="37"/>
    </row>
    <row r="86" spans="1:5" x14ac:dyDescent="0.2">
      <c r="A86" s="47"/>
      <c r="B86" s="36"/>
      <c r="C86" s="36"/>
      <c r="D86" s="36"/>
      <c r="E86" s="48"/>
    </row>
    <row r="87" spans="1:5" x14ac:dyDescent="0.2">
      <c r="A87" s="49" t="s">
        <v>25</v>
      </c>
      <c r="B87" s="50">
        <f>B84+B82+B72</f>
        <v>5072637.9000000004</v>
      </c>
      <c r="C87" s="50">
        <f>C84+C82+C72</f>
        <v>0</v>
      </c>
      <c r="D87" s="50">
        <f>D84+D82+D72</f>
        <v>0</v>
      </c>
      <c r="E87" s="50">
        <f>E84+E82+E72</f>
        <v>5072637.9000000004</v>
      </c>
    </row>
    <row r="88" spans="1:5" x14ac:dyDescent="0.2">
      <c r="A88" s="51"/>
      <c r="B88" s="46"/>
      <c r="C88" s="46"/>
      <c r="D88" s="46"/>
      <c r="E88" s="52"/>
    </row>
  </sheetData>
  <mergeCells count="12">
    <mergeCell ref="A33:A34"/>
    <mergeCell ref="B33:B34"/>
    <mergeCell ref="A62:B62"/>
    <mergeCell ref="C62:E62"/>
    <mergeCell ref="A63:A64"/>
    <mergeCell ref="B63:B64"/>
    <mergeCell ref="A2:B2"/>
    <mergeCell ref="C2:E2"/>
    <mergeCell ref="A3:A4"/>
    <mergeCell ref="B3:B4"/>
    <mergeCell ref="A32:B32"/>
    <mergeCell ref="C32:E32"/>
  </mergeCells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 Economico Annuale</vt:lpstr>
      <vt:lpstr>Budget Investimenti Annuale</vt:lpstr>
      <vt:lpstr>Budget Economico Pluriennale</vt:lpstr>
      <vt:lpstr>Budget Investimenti Pluriennale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MALASPINA ANTONINO</cp:lastModifiedBy>
  <cp:lastPrinted>2019-07-09T10:08:40Z</cp:lastPrinted>
  <dcterms:created xsi:type="dcterms:W3CDTF">2017-11-28T12:33:14Z</dcterms:created>
  <dcterms:modified xsi:type="dcterms:W3CDTF">2019-07-09T13:58:19Z</dcterms:modified>
</cp:coreProperties>
</file>