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laspinaA\Desktop\documenti trasparenza\Bilancio Preventivo\Esercizio Finanziario 2019\"/>
    </mc:Choice>
  </mc:AlternateContent>
  <bookViews>
    <workbookView xWindow="0" yWindow="0" windowWidth="28800" windowHeight="12435" activeTab="2"/>
  </bookViews>
  <sheets>
    <sheet name="Budget Economico Annuale" sheetId="11" r:id="rId1"/>
    <sheet name="Budget Investimenti Annuale" sheetId="12" r:id="rId2"/>
    <sheet name="Budget Economico Pluriennale" sheetId="7" r:id="rId3"/>
    <sheet name="Budget Investimenti Plurienna" sheetId="8" r:id="rId4"/>
  </sheets>
  <definedNames>
    <definedName name="_xlnm.Print_Area" localSheetId="0">'Budget Economico Annuale'!$A$1:$C$73</definedName>
    <definedName name="_xlnm.Print_Area" localSheetId="2">'Budget Economico Pluriennale'!$A$1:$E$73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7" l="1"/>
  <c r="D62" i="7"/>
  <c r="E22" i="12" l="1"/>
  <c r="D22" i="12"/>
  <c r="C22" i="12"/>
  <c r="B22" i="12"/>
  <c r="E12" i="12"/>
  <c r="D12" i="12"/>
  <c r="C12" i="12"/>
  <c r="B12" i="12"/>
  <c r="C65" i="11"/>
  <c r="C62" i="11"/>
  <c r="C58" i="11"/>
  <c r="C45" i="11"/>
  <c r="C32" i="11"/>
  <c r="C25" i="11"/>
  <c r="C24" i="11"/>
  <c r="C6" i="11"/>
  <c r="C2" i="11"/>
  <c r="B27" i="12" l="1"/>
  <c r="C27" i="12"/>
  <c r="D27" i="12"/>
  <c r="E27" i="12"/>
  <c r="C53" i="11"/>
  <c r="C21" i="11"/>
  <c r="C56" i="11" s="1"/>
  <c r="C70" i="11" s="1"/>
  <c r="C73" i="11" s="1"/>
  <c r="E58" i="7"/>
  <c r="D58" i="7"/>
  <c r="C58" i="7"/>
  <c r="E82" i="8" l="1"/>
  <c r="D82" i="8"/>
  <c r="C82" i="8"/>
  <c r="B82" i="8"/>
  <c r="E72" i="8"/>
  <c r="D72" i="8"/>
  <c r="C72" i="8"/>
  <c r="B72" i="8"/>
  <c r="E52" i="8"/>
  <c r="D52" i="8"/>
  <c r="C52" i="8"/>
  <c r="B52" i="8"/>
  <c r="E42" i="8"/>
  <c r="D42" i="8"/>
  <c r="C42" i="8"/>
  <c r="B42" i="8"/>
  <c r="E22" i="8"/>
  <c r="D22" i="8"/>
  <c r="C22" i="8"/>
  <c r="B22" i="8"/>
  <c r="E12" i="8"/>
  <c r="D12" i="8"/>
  <c r="C12" i="8"/>
  <c r="B12" i="8"/>
  <c r="D27" i="8" l="1"/>
  <c r="B27" i="8"/>
  <c r="C27" i="8"/>
  <c r="C57" i="8"/>
  <c r="C87" i="8"/>
  <c r="D57" i="8"/>
  <c r="D87" i="8"/>
  <c r="E27" i="8"/>
  <c r="E87" i="8"/>
  <c r="B87" i="8"/>
  <c r="E57" i="8"/>
  <c r="B57" i="8"/>
  <c r="D45" i="7" l="1"/>
  <c r="E45" i="7"/>
  <c r="E25" i="7"/>
  <c r="E24" i="7" s="1"/>
  <c r="C25" i="7"/>
  <c r="C24" i="7" s="1"/>
  <c r="C2" i="7"/>
  <c r="D2" i="7"/>
  <c r="E2" i="7"/>
  <c r="C6" i="7"/>
  <c r="D6" i="7"/>
  <c r="E6" i="7"/>
  <c r="D25" i="7"/>
  <c r="D24" i="7" s="1"/>
  <c r="C32" i="7"/>
  <c r="D32" i="7"/>
  <c r="E32" i="7"/>
  <c r="C45" i="7"/>
  <c r="C62" i="7"/>
  <c r="C65" i="7"/>
  <c r="D65" i="7"/>
  <c r="E65" i="7"/>
  <c r="E21" i="7" l="1"/>
  <c r="D21" i="7"/>
  <c r="C21" i="7"/>
  <c r="E53" i="7"/>
  <c r="D53" i="7"/>
  <c r="C53" i="7"/>
  <c r="E56" i="7" l="1"/>
  <c r="E70" i="7" s="1"/>
  <c r="D56" i="7"/>
  <c r="D70" i="7" s="1"/>
  <c r="C56" i="7"/>
  <c r="C70" i="7" s="1"/>
  <c r="C73" i="7" s="1"/>
</calcChain>
</file>

<file path=xl/sharedStrings.xml><?xml version="1.0" encoding="utf-8"?>
<sst xmlns="http://schemas.openxmlformats.org/spreadsheetml/2006/main" count="242" uniqueCount="95">
  <si>
    <t>Voci</t>
  </si>
  <si>
    <t>Importo investimento</t>
  </si>
  <si>
    <t>I) Contributi da terzi finalizzati (in conto capitale o conto impianti)</t>
  </si>
  <si>
    <t>II) Risorse da indebitamento</t>
  </si>
  <si>
    <t>III) Risorse proprie</t>
  </si>
  <si>
    <t>Importo</t>
  </si>
  <si>
    <t>I) IMMOBILIZZAZIONI IMMATERIALI</t>
  </si>
  <si>
    <t>1) Costi di impianto, di ampliamento e di sviluppo</t>
  </si>
  <si>
    <t>2) Diritti di brevetto e diritti di utilizzazione delle opere di ingegno</t>
  </si>
  <si>
    <t>3) Concessioni, licenze, marchi e diritti simili</t>
  </si>
  <si>
    <t>4)  Immobilizzazioni in corso e acconti</t>
  </si>
  <si>
    <t>5) Altre immobilizzazioni immateriali</t>
  </si>
  <si>
    <t>TOTALE IMMOBILIZZAZIONI IMMATERIALI</t>
  </si>
  <si>
    <t>II) IMMOBILIZZAZIONI MATERIALI</t>
  </si>
  <si>
    <t>1) Terreni e fabbricati</t>
  </si>
  <si>
    <t>2) Impianti e attrezzature</t>
  </si>
  <si>
    <t>3) Attrezzature scientifiche</t>
  </si>
  <si>
    <t>4) Patrimonio librario, opere d'arte, d'antiquariato e museali</t>
  </si>
  <si>
    <t>5) Mobili e arredi</t>
  </si>
  <si>
    <t>6) Immobilizzazioni in corso e acconti</t>
  </si>
  <si>
    <t>7) Altre immobilizzazioni materiali</t>
  </si>
  <si>
    <t>TOTALE IMMOBILIZZAZIONI MATERIALI</t>
  </si>
  <si>
    <t>III) IMMOBILIZZAZIONI FINANZIARIE</t>
  </si>
  <si>
    <t>TOTALE GENERALE</t>
  </si>
  <si>
    <t>A) PROVENTI OPERATIVI</t>
  </si>
  <si>
    <t>I. 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</si>
  <si>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</si>
  <si>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</si>
  <si>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</si>
  <si>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</si>
  <si>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Miur e altre Amministrazioni centrali</t>
  </si>
  <si>
    <t>2) Contributi Regioni e Province autonome</t>
  </si>
  <si>
    <t>3) Contributi altre Amministrazioni locali</t>
  </si>
  <si>
    <t>4) Contributi Unione Europea e altri Organismi Internazionali</t>
  </si>
  <si>
    <t>5) Contributi da Università</t>
  </si>
  <si>
    <t>6) Contributi da altri (pubblici)</t>
  </si>
  <si>
    <t>7) Contributi da altri (privati)</t>
  </si>
  <si>
    <t>III. PROVENTI PER ATTIVITA' ASSISTENZIALE</t>
  </si>
  <si>
    <t>IV. PROVENTI PER GESTIONE DIRETTA INTERVENTI PER IL DIRITTO ALLO STUDIO</t>
  </si>
  <si>
    <t>V. ALTRI PROVENTI E RICAVI DIVERSI</t>
  </si>
  <si>
    <t>di cui riserve derivanti dalla contabilità finanziaria</t>
  </si>
  <si>
    <t>VI. VARIAZIONE RIMANENZE</t>
  </si>
  <si>
    <t>VII. INCREMENTO DELLE IMMOBILIZZAZIONI PER LAVORI INTERNI</t>
  </si>
  <si>
    <t>TOTALI PROVENTI (A)</t>
  </si>
  <si>
    <t>B) COSTI OPERATIVI</t>
  </si>
  <si>
    <t>VIII. COSTI DEL PERSONALE</t>
  </si>
  <si>
    <t>1) Costi del personale dedicato alla ricerca e alla didattica</t>
  </si>
  <si>
    <t xml:space="preserve">    a) docenti / ricercatori</t>
  </si>
  <si>
    <t xml:space="preserve">    b) collaborazioni scientifiche (collaboratori, assegnisti, ecc)</t>
  </si>
  <si>
    <t xml:space="preserve">    c) docenti a contratto</t>
  </si>
  <si>
    <t xml:space="preserve">    d) esperti linguistici</t>
  </si>
  <si>
    <t xml:space="preserve">    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</si>
  <si>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</si>
  <si>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</si>
  <si>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</si>
  <si>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</si>
  <si>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la ricerca e l'attività editoriale</t>
  </si>
  <si>
    <t>4) Trasferimenti a partner di progetti coordinati</t>
  </si>
  <si>
    <t>5) Acquisto materiale consumo per laboratori</t>
  </si>
  <si>
    <t>6) Variazione rimanenze di materiale di consumo per laboratori</t>
  </si>
  <si>
    <t>7) Acquisto di libri, periodici e materiale bibliografico</t>
  </si>
  <si>
    <t>8) Acquisto di servizi e collaborazioni tecnico 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</si>
  <si>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</si>
  <si>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</si>
  <si>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</si>
  <si>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</si>
  <si>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</si>
  <si>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Ammortamenti immobilizzazioni immateriali</t>
  </si>
  <si>
    <t>2) Ammortamenti immobilizzazioni materiali</t>
  </si>
  <si>
    <t>3) Svalutazione immobilizzazioni</t>
  </si>
  <si>
    <t>4) Svalutazioni dei crediti compresi nell'attivo circolante e nelle disponibilità liquide</t>
  </si>
  <si>
    <t>XI. ACCANTONAMENTI PER RISCHI ED ONERI</t>
  </si>
  <si>
    <t>XII. ONERI DIVERSI DI GESTIONE</t>
  </si>
  <si>
    <t>TOTALI COSTI (B)</t>
  </si>
  <si>
    <t>DIFFERENZA TRA PROVENTI E COSTI OPERATIVI (A - B)</t>
  </si>
  <si>
    <t>C) PROVENTI E ONERI FINANZIARI</t>
  </si>
  <si>
    <t>1) Proventi finanziari</t>
  </si>
  <si>
    <t>2) Interessi ed altri oneri finanziari</t>
  </si>
  <si>
    <t>3) Utile e perdite su cambi</t>
  </si>
  <si>
    <t>D) RETTIFICHE DI VALORI FINANZIARIE</t>
  </si>
  <si>
    <t>1) Rivalutazioni</t>
  </si>
  <si>
    <t>2) Svalutazioni</t>
  </si>
  <si>
    <t>E) PROVENTI E ONERI STRAORDINARI</t>
  </si>
  <si>
    <t>1) Proventi</t>
  </si>
  <si>
    <t>2) Oneri</t>
  </si>
  <si>
    <t>F) IMPOSTE SUL REDDITO DELL'ESERCIZIO CORRENTI, DIFFERITE, ANTICIPATE</t>
  </si>
  <si>
    <t>RISULTATO ECONOMICO PRESUNTO</t>
  </si>
  <si>
    <t>RISULTATO A PAREGGIO</t>
  </si>
  <si>
    <t>A)  INVESTIMENTI / IMPIEGHI 2019</t>
  </si>
  <si>
    <t>B) FONTI DI FINANZIAMENTO 2019</t>
  </si>
  <si>
    <t>A)  INVESTIMENTI / IMPIEGHI 2020</t>
  </si>
  <si>
    <t>B) FONTI DI FINANZIAMENTO 2020</t>
  </si>
  <si>
    <t>A)  INVESTIMENTI / IMPIEGHI 2021</t>
  </si>
  <si>
    <t>B) FONTI DI FINANZIAMENTO 2021</t>
  </si>
  <si>
    <t>UTILIZZO RISERVE DA CONTABILITA' ECONOMICO PATRIMONIALE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</si>
</sst>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13" xfId="0" applyNumberFormat="1" applyFont="1" applyFill="1" applyBorder="1" applyAlignment="1"/>
    <xf numFmtId="4" fontId="3" fillId="0" borderId="0" xfId="1" applyNumberFormat="1" applyFont="1" applyFill="1" applyBorder="1" applyAlignment="1"/>
    <xf numFmtId="4" fontId="3" fillId="2" borderId="8" xfId="1" applyNumberFormat="1" applyFont="1" applyFill="1" applyBorder="1" applyAlignment="1"/>
    <xf numFmtId="4" fontId="3" fillId="2" borderId="5" xfId="1" applyNumberFormat="1" applyFont="1" applyFill="1" applyBorder="1" applyAlignment="1"/>
    <xf numFmtId="4" fontId="3" fillId="2" borderId="10" xfId="1" applyNumberFormat="1" applyFont="1" applyFill="1" applyBorder="1" applyAlignment="1"/>
    <xf numFmtId="4" fontId="2" fillId="2" borderId="5" xfId="1" applyNumberFormat="1" applyFont="1" applyFill="1" applyBorder="1" applyAlignment="1"/>
    <xf numFmtId="0" fontId="3" fillId="0" borderId="0" xfId="2" applyNumberFormat="1" applyFont="1" applyFill="1" applyBorder="1" applyAlignment="1"/>
    <xf numFmtId="4" fontId="3" fillId="0" borderId="0" xfId="2" applyNumberFormat="1" applyFont="1" applyFill="1" applyBorder="1" applyAlignment="1"/>
    <xf numFmtId="0" fontId="3" fillId="0" borderId="8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5" xfId="0" applyNumberFormat="1" applyFont="1" applyFill="1" applyBorder="1" applyAlignment="1"/>
    <xf numFmtId="0" fontId="7" fillId="0" borderId="4" xfId="0" applyNumberFormat="1" applyFont="1" applyFill="1" applyBorder="1" applyAlignment="1"/>
    <xf numFmtId="0" fontId="6" fillId="0" borderId="6" xfId="0" applyNumberFormat="1" applyFont="1" applyFill="1" applyBorder="1" applyAlignment="1"/>
    <xf numFmtId="0" fontId="8" fillId="0" borderId="15" xfId="0" applyFont="1" applyBorder="1"/>
    <xf numFmtId="4" fontId="6" fillId="0" borderId="6" xfId="1" applyNumberFormat="1" applyFont="1" applyFill="1" applyBorder="1" applyAlignment="1"/>
    <xf numFmtId="4" fontId="6" fillId="0" borderId="5" xfId="1" applyNumberFormat="1" applyFont="1" applyFill="1" applyBorder="1" applyAlignment="1"/>
    <xf numFmtId="0" fontId="9" fillId="0" borderId="4" xfId="0" applyNumberFormat="1" applyFont="1" applyFill="1" applyBorder="1" applyAlignment="1"/>
    <xf numFmtId="4" fontId="9" fillId="0" borderId="6" xfId="1" applyNumberFormat="1" applyFont="1" applyFill="1" applyBorder="1" applyAlignment="1"/>
    <xf numFmtId="4" fontId="6" fillId="0" borderId="6" xfId="0" applyNumberFormat="1" applyFont="1" applyFill="1" applyBorder="1" applyAlignment="1"/>
    <xf numFmtId="4" fontId="6" fillId="0" borderId="5" xfId="0" applyNumberFormat="1" applyFont="1" applyFill="1" applyBorder="1" applyAlignment="1"/>
    <xf numFmtId="4" fontId="9" fillId="0" borderId="6" xfId="0" applyNumberFormat="1" applyFont="1" applyFill="1" applyBorder="1" applyAlignment="1"/>
    <xf numFmtId="0" fontId="6" fillId="0" borderId="3" xfId="0" applyNumberFormat="1" applyFont="1" applyFill="1" applyBorder="1" applyAlignment="1"/>
    <xf numFmtId="0" fontId="6" fillId="0" borderId="7" xfId="0" applyNumberFormat="1" applyFont="1" applyFill="1" applyBorder="1" applyAlignment="1"/>
    <xf numFmtId="0" fontId="6" fillId="0" borderId="8" xfId="0" applyNumberFormat="1" applyFont="1" applyFill="1" applyBorder="1" applyAlignment="1"/>
    <xf numFmtId="0" fontId="7" fillId="0" borderId="4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10" xfId="0" applyNumberFormat="1" applyFont="1" applyFill="1" applyBorder="1" applyAlignment="1"/>
    <xf numFmtId="4" fontId="3" fillId="3" borderId="1" xfId="1" applyNumberFormat="1" applyFont="1" applyFill="1" applyBorder="1" applyAlignment="1"/>
    <xf numFmtId="4" fontId="3" fillId="4" borderId="1" xfId="1" applyNumberFormat="1" applyFont="1" applyFill="1" applyBorder="1" applyAlignment="1"/>
    <xf numFmtId="4" fontId="2" fillId="2" borderId="1" xfId="1" applyNumberFormat="1" applyFont="1" applyFill="1" applyBorder="1" applyAlignment="1"/>
    <xf numFmtId="0" fontId="2" fillId="4" borderId="11" xfId="2" applyNumberFormat="1" applyFont="1" applyFill="1" applyBorder="1" applyAlignment="1"/>
    <xf numFmtId="0" fontId="2" fillId="4" borderId="12" xfId="2" applyNumberFormat="1" applyFont="1" applyFill="1" applyBorder="1" applyAlignment="1"/>
    <xf numFmtId="1" fontId="2" fillId="4" borderId="1" xfId="1" applyNumberFormat="1" applyFont="1" applyFill="1" applyBorder="1" applyAlignment="1">
      <alignment horizontal="center"/>
    </xf>
    <xf numFmtId="0" fontId="3" fillId="3" borderId="11" xfId="2" applyNumberFormat="1" applyFont="1" applyFill="1" applyBorder="1" applyAlignment="1"/>
    <xf numFmtId="0" fontId="3" fillId="3" borderId="12" xfId="2" applyNumberFormat="1" applyFont="1" applyFill="1" applyBorder="1" applyAlignment="1"/>
    <xf numFmtId="0" fontId="3" fillId="0" borderId="7" xfId="2" applyNumberFormat="1" applyFont="1" applyFill="1" applyBorder="1" applyAlignment="1"/>
    <xf numFmtId="0" fontId="3" fillId="0" borderId="13" xfId="2" applyNumberFormat="1" applyFont="1" applyFill="1" applyBorder="1" applyAlignment="1"/>
    <xf numFmtId="0" fontId="3" fillId="0" borderId="4" xfId="2" applyNumberFormat="1" applyFont="1" applyFill="1" applyBorder="1" applyAlignment="1"/>
    <xf numFmtId="0" fontId="3" fillId="0" borderId="9" xfId="2" applyNumberFormat="1" applyFont="1" applyFill="1" applyBorder="1" applyAlignment="1"/>
    <xf numFmtId="0" fontId="3" fillId="0" borderId="14" xfId="2" applyNumberFormat="1" applyFont="1" applyFill="1" applyBorder="1" applyAlignment="1"/>
    <xf numFmtId="0" fontId="3" fillId="2" borderId="7" xfId="2" applyNumberFormat="1" applyFont="1" applyFill="1" applyBorder="1" applyAlignment="1"/>
    <xf numFmtId="0" fontId="3" fillId="2" borderId="13" xfId="2" applyNumberFormat="1" applyFont="1" applyFill="1" applyBorder="1" applyAlignment="1"/>
    <xf numFmtId="0" fontId="4" fillId="2" borderId="4" xfId="2" applyNumberFormat="1" applyFont="1" applyFill="1" applyBorder="1" applyAlignment="1"/>
    <xf numFmtId="0" fontId="3" fillId="2" borderId="0" xfId="2" applyNumberFormat="1" applyFont="1" applyFill="1" applyBorder="1" applyAlignment="1"/>
    <xf numFmtId="0" fontId="4" fillId="2" borderId="9" xfId="2" applyNumberFormat="1" applyFont="1" applyFill="1" applyBorder="1" applyAlignment="1"/>
    <xf numFmtId="0" fontId="3" fillId="2" borderId="14" xfId="2" applyNumberFormat="1" applyFont="1" applyFill="1" applyBorder="1" applyAlignment="1"/>
    <xf numFmtId="0" fontId="3" fillId="3" borderId="7" xfId="2" applyNumberFormat="1" applyFont="1" applyFill="1" applyBorder="1" applyAlignment="1"/>
    <xf numFmtId="0" fontId="3" fillId="3" borderId="13" xfId="2" applyNumberFormat="1" applyFont="1" applyFill="1" applyBorder="1" applyAlignment="1"/>
    <xf numFmtId="4" fontId="3" fillId="3" borderId="2" xfId="1" applyNumberFormat="1" applyFont="1" applyFill="1" applyBorder="1" applyAlignment="1"/>
    <xf numFmtId="0" fontId="3" fillId="2" borderId="4" xfId="2" applyNumberFormat="1" applyFont="1" applyFill="1" applyBorder="1" applyAlignment="1"/>
    <xf numFmtId="0" fontId="5" fillId="2" borderId="4" xfId="2" applyNumberFormat="1" applyFont="1" applyFill="1" applyBorder="1" applyAlignment="1"/>
    <xf numFmtId="0" fontId="3" fillId="2" borderId="9" xfId="2" applyNumberFormat="1" applyFont="1" applyFill="1" applyBorder="1" applyAlignment="1"/>
    <xf numFmtId="0" fontId="2" fillId="3" borderId="9" xfId="2" applyNumberFormat="1" applyFont="1" applyFill="1" applyBorder="1" applyAlignment="1"/>
    <xf numFmtId="0" fontId="3" fillId="3" borderId="14" xfId="2" applyNumberFormat="1" applyFont="1" applyFill="1" applyBorder="1" applyAlignment="1"/>
    <xf numFmtId="4" fontId="3" fillId="3" borderId="3" xfId="1" applyNumberFormat="1" applyFont="1" applyFill="1" applyBorder="1" applyAlignment="1"/>
    <xf numFmtId="0" fontId="2" fillId="3" borderId="11" xfId="2" applyNumberFormat="1" applyFont="1" applyFill="1" applyBorder="1" applyAlignment="1"/>
    <xf numFmtId="0" fontId="2" fillId="3" borderId="7" xfId="2" applyNumberFormat="1" applyFont="1" applyFill="1" applyBorder="1" applyAlignment="1"/>
    <xf numFmtId="0" fontId="2" fillId="2" borderId="4" xfId="2" applyNumberFormat="1" applyFont="1" applyFill="1" applyBorder="1" applyAlignment="1"/>
    <xf numFmtId="0" fontId="2" fillId="2" borderId="1" xfId="2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4" fontId="3" fillId="3" borderId="6" xfId="1" applyNumberFormat="1" applyFont="1" applyFill="1" applyBorder="1" applyAlignment="1"/>
    <xf numFmtId="4" fontId="3" fillId="0" borderId="3" xfId="1" applyNumberFormat="1" applyFont="1" applyFill="1" applyBorder="1" applyAlignment="1"/>
    <xf numFmtId="0" fontId="3" fillId="4" borderId="11" xfId="2" applyNumberFormat="1" applyFont="1" applyFill="1" applyBorder="1" applyAlignment="1"/>
    <xf numFmtId="0" fontId="3" fillId="2" borderId="11" xfId="2" applyNumberFormat="1" applyFont="1" applyFill="1" applyBorder="1" applyAlignment="1"/>
    <xf numFmtId="4" fontId="3" fillId="0" borderId="6" xfId="1" applyNumberFormat="1" applyFont="1" applyFill="1" applyBorder="1" applyAlignment="1"/>
    <xf numFmtId="4" fontId="3" fillId="2" borderId="2" xfId="1" applyNumberFormat="1" applyFont="1" applyFill="1" applyBorder="1" applyAlignment="1"/>
    <xf numFmtId="4" fontId="2" fillId="2" borderId="6" xfId="1" applyNumberFormat="1" applyFont="1" applyFill="1" applyBorder="1" applyAlignment="1"/>
    <xf numFmtId="4" fontId="3" fillId="2" borderId="3" xfId="1" applyNumberFormat="1" applyFont="1" applyFill="1" applyBorder="1" applyAlignment="1"/>
    <xf numFmtId="4" fontId="3" fillId="2" borderId="6" xfId="1" applyNumberFormat="1" applyFont="1" applyFill="1" applyBorder="1" applyAlignment="1"/>
    <xf numFmtId="4" fontId="3" fillId="2" borderId="1" xfId="1" applyNumberFormat="1" applyFont="1" applyFill="1" applyBorder="1" applyAlignment="1"/>
    <xf numFmtId="4" fontId="3" fillId="0" borderId="2" xfId="1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2" fillId="2" borderId="16" xfId="1" applyNumberFormat="1" applyFont="1" applyFill="1" applyBorder="1" applyAlignment="1"/>
    <xf numFmtId="1" fontId="2" fillId="4" borderId="16" xfId="1" applyNumberFormat="1" applyFont="1" applyFill="1" applyBorder="1" applyAlignment="1">
      <alignment horizontal="center"/>
    </xf>
    <xf numFmtId="4" fontId="3" fillId="3" borderId="8" xfId="1" applyNumberFormat="1" applyFont="1" applyFill="1" applyBorder="1" applyAlignment="1"/>
    <xf numFmtId="4" fontId="3" fillId="0" borderId="8" xfId="1" applyNumberFormat="1" applyFont="1" applyFill="1" applyBorder="1" applyAlignment="1"/>
    <xf numFmtId="4" fontId="3" fillId="0" borderId="5" xfId="1" applyNumberFormat="1" applyFont="1" applyFill="1" applyBorder="1" applyAlignment="1"/>
    <xf numFmtId="4" fontId="3" fillId="0" borderId="10" xfId="1" applyNumberFormat="1" applyFont="1" applyFill="1" applyBorder="1" applyAlignment="1"/>
    <xf numFmtId="4" fontId="3" fillId="3" borderId="5" xfId="1" applyNumberFormat="1" applyFont="1" applyFill="1" applyBorder="1" applyAlignment="1"/>
    <xf numFmtId="4" fontId="3" fillId="3" borderId="10" xfId="1" applyNumberFormat="1" applyFont="1" applyFill="1" applyBorder="1" applyAlignment="1"/>
    <xf numFmtId="4" fontId="3" fillId="3" borderId="16" xfId="1" applyNumberFormat="1" applyFont="1" applyFill="1" applyBorder="1" applyAlignment="1"/>
    <xf numFmtId="4" fontId="3" fillId="4" borderId="16" xfId="1" applyNumberFormat="1" applyFont="1" applyFill="1" applyBorder="1" applyAlignment="1"/>
    <xf numFmtId="4" fontId="3" fillId="2" borderId="16" xfId="1" applyNumberFormat="1" applyFont="1" applyFill="1" applyBorder="1" applyAlignment="1"/>
  </cellXfs>
  <cellStyles count="6">
    <cellStyle name="Migliaia" xfId="1" builtinId="3"/>
    <cellStyle name="Migliaia 2" xfId="4"/>
    <cellStyle name="Migliaia 3" xfId="5"/>
    <cellStyle name="Normale" xfId="0" builtinId="0"/>
    <cellStyle name="Normale 2" xfId="2"/>
    <cellStyle name="Normal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98"/>
  <sheetViews>
    <sheetView topLeftCell="A37" zoomScaleNormal="100" workbookViewId="0">
      <selection activeCell="A72" sqref="A72"/>
    </sheetView>
  </sheetViews>
  <sheetFormatPr defaultRowHeight="12.75" x14ac:dyDescent="0.2"/>
  <cols>
    <col min="1" max="1" width="5.7109375" style="9" customWidth="1"/>
    <col min="2" max="2" width="70.7109375" style="9" customWidth="1"/>
    <col min="3" max="3" width="20.7109375" style="4" customWidth="1"/>
    <col min="4" max="4" width="13.85546875" style="9" bestFit="1" customWidth="1"/>
    <col min="5" max="5" width="17.85546875" style="9" customWidth="1"/>
    <col min="6" max="6" width="18.7109375" style="9" customWidth="1"/>
    <col min="7" max="16384" width="9.140625" style="9"/>
  </cols>
  <sheetData>
    <row r="1" spans="1:3" x14ac:dyDescent="0.2">
      <c r="A1" s="37" t="s">
        <v>24</v>
      </c>
      <c r="B1" s="38"/>
      <c r="C1" s="39">
        <v>2019</v>
      </c>
    </row>
    <row r="2" spans="1:3" x14ac:dyDescent="0.2">
      <c r="A2" s="40" t="s">
        <v>25</v>
      </c>
      <c r="B2" s="41"/>
      <c r="C2" s="34">
        <f>C3+C4+C5</f>
        <v>96660098.010000005</v>
      </c>
    </row>
    <row r="3" spans="1:3" x14ac:dyDescent="0.2">
      <c r="A3" s="44"/>
      <c r="B3" s="9" t="s">
        <v>26</v>
      </c>
      <c r="C3" s="72">
        <v>96000000</v>
      </c>
    </row>
    <row r="4" spans="1:3" x14ac:dyDescent="0.2">
      <c r="A4" s="44"/>
      <c r="B4" s="9" t="s">
        <v>27</v>
      </c>
      <c r="C4" s="72">
        <v>660098.01</v>
      </c>
    </row>
    <row r="5" spans="1:3" x14ac:dyDescent="0.2">
      <c r="A5" s="44"/>
      <c r="B5" s="9" t="s">
        <v>28</v>
      </c>
      <c r="C5" s="72">
        <v>0</v>
      </c>
    </row>
    <row r="6" spans="1:3" x14ac:dyDescent="0.2">
      <c r="A6" s="40" t="s">
        <v>29</v>
      </c>
      <c r="B6" s="41"/>
      <c r="C6" s="34">
        <f>C7+C8+C9+C10+C11+C12+C13</f>
        <v>339855809.28999996</v>
      </c>
    </row>
    <row r="7" spans="1:3" x14ac:dyDescent="0.2">
      <c r="A7" s="44"/>
      <c r="B7" s="9" t="s">
        <v>30</v>
      </c>
      <c r="C7" s="72">
        <v>327175165</v>
      </c>
    </row>
    <row r="8" spans="1:3" x14ac:dyDescent="0.2">
      <c r="A8" s="44"/>
      <c r="B8" s="9" t="s">
        <v>31</v>
      </c>
      <c r="C8" s="72">
        <v>4181000</v>
      </c>
    </row>
    <row r="9" spans="1:3" x14ac:dyDescent="0.2">
      <c r="A9" s="44"/>
      <c r="B9" s="9" t="s">
        <v>32</v>
      </c>
      <c r="C9" s="72">
        <v>0</v>
      </c>
    </row>
    <row r="10" spans="1:3" x14ac:dyDescent="0.2">
      <c r="A10" s="44"/>
      <c r="B10" s="9" t="s">
        <v>33</v>
      </c>
      <c r="C10" s="72">
        <v>0</v>
      </c>
    </row>
    <row r="11" spans="1:3" x14ac:dyDescent="0.2">
      <c r="A11" s="44"/>
      <c r="B11" s="9" t="s">
        <v>34</v>
      </c>
      <c r="C11" s="72">
        <v>113977.02</v>
      </c>
    </row>
    <row r="12" spans="1:3" x14ac:dyDescent="0.2">
      <c r="A12" s="44"/>
      <c r="B12" s="9" t="s">
        <v>35</v>
      </c>
      <c r="C12" s="72">
        <v>1716590.31</v>
      </c>
    </row>
    <row r="13" spans="1:3" x14ac:dyDescent="0.2">
      <c r="A13" s="44"/>
      <c r="B13" s="9" t="s">
        <v>36</v>
      </c>
      <c r="C13" s="72">
        <v>6669076.96</v>
      </c>
    </row>
    <row r="14" spans="1:3" x14ac:dyDescent="0.2">
      <c r="A14" s="40" t="s">
        <v>37</v>
      </c>
      <c r="B14" s="41"/>
      <c r="C14" s="34">
        <v>0</v>
      </c>
    </row>
    <row r="15" spans="1:3" x14ac:dyDescent="0.2">
      <c r="A15" s="40" t="s">
        <v>38</v>
      </c>
      <c r="B15" s="41"/>
      <c r="C15" s="34">
        <v>8640742</v>
      </c>
    </row>
    <row r="16" spans="1:3" x14ac:dyDescent="0.2">
      <c r="A16" s="40" t="s">
        <v>39</v>
      </c>
      <c r="B16" s="41"/>
      <c r="C16" s="34">
        <v>3952441</v>
      </c>
    </row>
    <row r="17" spans="1:3" x14ac:dyDescent="0.2">
      <c r="A17" s="40"/>
      <c r="B17" s="41" t="s">
        <v>40</v>
      </c>
      <c r="C17" s="34">
        <v>0</v>
      </c>
    </row>
    <row r="18" spans="1:3" x14ac:dyDescent="0.2">
      <c r="A18" s="40" t="s">
        <v>41</v>
      </c>
      <c r="B18" s="41"/>
      <c r="C18" s="34">
        <v>0</v>
      </c>
    </row>
    <row r="19" spans="1:3" x14ac:dyDescent="0.2">
      <c r="A19" s="40" t="s">
        <v>42</v>
      </c>
      <c r="B19" s="41"/>
      <c r="C19" s="34">
        <v>0</v>
      </c>
    </row>
    <row r="20" spans="1:3" x14ac:dyDescent="0.2">
      <c r="A20" s="47"/>
      <c r="B20" s="48"/>
      <c r="C20" s="73"/>
    </row>
    <row r="21" spans="1:3" x14ac:dyDescent="0.2">
      <c r="A21" s="49" t="s">
        <v>43</v>
      </c>
      <c r="B21" s="50"/>
      <c r="C21" s="74">
        <f>C2+C6+C14+C15+C16+C18+C19</f>
        <v>449109090.29999995</v>
      </c>
    </row>
    <row r="22" spans="1:3" x14ac:dyDescent="0.2">
      <c r="A22" s="51"/>
      <c r="B22" s="52"/>
      <c r="C22" s="75"/>
    </row>
    <row r="23" spans="1:3" x14ac:dyDescent="0.2">
      <c r="A23" s="37" t="s">
        <v>44</v>
      </c>
      <c r="B23" s="70"/>
      <c r="C23" s="35"/>
    </row>
    <row r="24" spans="1:3" x14ac:dyDescent="0.2">
      <c r="A24" s="40" t="s">
        <v>45</v>
      </c>
      <c r="B24" s="41"/>
      <c r="C24" s="34">
        <f>C25+C31</f>
        <v>248896006.13999999</v>
      </c>
    </row>
    <row r="25" spans="1:3" x14ac:dyDescent="0.2">
      <c r="A25" s="44"/>
      <c r="B25" s="9" t="s">
        <v>46</v>
      </c>
      <c r="C25" s="72">
        <f>C26+C27+C28+C29+C30</f>
        <v>173763006.13999999</v>
      </c>
    </row>
    <row r="26" spans="1:3" x14ac:dyDescent="0.2">
      <c r="A26" s="44"/>
      <c r="B26" s="9" t="s">
        <v>47</v>
      </c>
      <c r="C26" s="72">
        <v>161515444.97</v>
      </c>
    </row>
    <row r="27" spans="1:3" x14ac:dyDescent="0.2">
      <c r="A27" s="44"/>
      <c r="B27" s="9" t="s">
        <v>48</v>
      </c>
      <c r="C27" s="72">
        <v>8103001.2699999996</v>
      </c>
    </row>
    <row r="28" spans="1:3" x14ac:dyDescent="0.2">
      <c r="A28" s="44"/>
      <c r="B28" s="9" t="s">
        <v>49</v>
      </c>
      <c r="C28" s="72">
        <v>2460101.2000000002</v>
      </c>
    </row>
    <row r="29" spans="1:3" x14ac:dyDescent="0.2">
      <c r="A29" s="44"/>
      <c r="B29" s="9" t="s">
        <v>50</v>
      </c>
      <c r="C29" s="72">
        <v>990000</v>
      </c>
    </row>
    <row r="30" spans="1:3" x14ac:dyDescent="0.2">
      <c r="A30" s="44"/>
      <c r="B30" s="9" t="s">
        <v>51</v>
      </c>
      <c r="C30" s="72">
        <v>694458.7</v>
      </c>
    </row>
    <row r="31" spans="1:3" x14ac:dyDescent="0.2">
      <c r="A31" s="44"/>
      <c r="B31" s="9" t="s">
        <v>52</v>
      </c>
      <c r="C31" s="72">
        <v>75133000</v>
      </c>
    </row>
    <row r="32" spans="1:3" x14ac:dyDescent="0.2">
      <c r="A32" s="40" t="s">
        <v>53</v>
      </c>
      <c r="B32" s="41"/>
      <c r="C32" s="34">
        <f>C33+C34+C35+C36+C37+C38+C39+C40+C41+C42+C43+C44</f>
        <v>176480176.79999995</v>
      </c>
    </row>
    <row r="33" spans="1:3" x14ac:dyDescent="0.2">
      <c r="A33" s="44"/>
      <c r="B33" s="9" t="s">
        <v>54</v>
      </c>
      <c r="C33" s="72">
        <v>65359071.909999996</v>
      </c>
    </row>
    <row r="34" spans="1:3" x14ac:dyDescent="0.2">
      <c r="A34" s="44"/>
      <c r="B34" s="9" t="s">
        <v>55</v>
      </c>
      <c r="C34" s="72">
        <v>13175366.67</v>
      </c>
    </row>
    <row r="35" spans="1:3" x14ac:dyDescent="0.2">
      <c r="A35" s="44"/>
      <c r="B35" s="9" t="s">
        <v>56</v>
      </c>
      <c r="C35" s="72">
        <v>454526</v>
      </c>
    </row>
    <row r="36" spans="1:3" x14ac:dyDescent="0.2">
      <c r="A36" s="44"/>
      <c r="B36" s="9" t="s">
        <v>57</v>
      </c>
      <c r="C36" s="72">
        <v>25000</v>
      </c>
    </row>
    <row r="37" spans="1:3" x14ac:dyDescent="0.2">
      <c r="A37" s="44"/>
      <c r="B37" s="9" t="s">
        <v>58</v>
      </c>
      <c r="C37" s="72">
        <v>5639291.1299999999</v>
      </c>
    </row>
    <row r="38" spans="1:3" x14ac:dyDescent="0.2">
      <c r="A38" s="44"/>
      <c r="B38" s="9" t="s">
        <v>59</v>
      </c>
      <c r="C38" s="72">
        <v>0</v>
      </c>
    </row>
    <row r="39" spans="1:3" x14ac:dyDescent="0.2">
      <c r="A39" s="44"/>
      <c r="B39" s="9" t="s">
        <v>60</v>
      </c>
      <c r="C39" s="72">
        <v>4471161.32</v>
      </c>
    </row>
    <row r="40" spans="1:3" x14ac:dyDescent="0.2">
      <c r="A40" s="44"/>
      <c r="B40" s="9" t="s">
        <v>61</v>
      </c>
      <c r="C40" s="72">
        <v>60824188.549999997</v>
      </c>
    </row>
    <row r="41" spans="1:3" x14ac:dyDescent="0.2">
      <c r="A41" s="44"/>
      <c r="B41" s="9" t="s">
        <v>62</v>
      </c>
      <c r="C41" s="72">
        <v>1563467.17</v>
      </c>
    </row>
    <row r="42" spans="1:3" x14ac:dyDescent="0.2">
      <c r="A42" s="44"/>
      <c r="B42" s="9" t="s">
        <v>63</v>
      </c>
      <c r="C42" s="72">
        <v>0</v>
      </c>
    </row>
    <row r="43" spans="1:3" x14ac:dyDescent="0.2">
      <c r="A43" s="44"/>
      <c r="B43" s="9" t="s">
        <v>64</v>
      </c>
      <c r="C43" s="72">
        <v>6605381.7599999998</v>
      </c>
    </row>
    <row r="44" spans="1:3" x14ac:dyDescent="0.2">
      <c r="A44" s="44"/>
      <c r="B44" s="9" t="s">
        <v>65</v>
      </c>
      <c r="C44" s="72">
        <v>18362722.289999999</v>
      </c>
    </row>
    <row r="45" spans="1:3" x14ac:dyDescent="0.2">
      <c r="A45" s="40" t="s">
        <v>66</v>
      </c>
      <c r="B45" s="41"/>
      <c r="C45" s="34">
        <f>C46+C47+C48+C49</f>
        <v>6107237.5899999999</v>
      </c>
    </row>
    <row r="46" spans="1:3" x14ac:dyDescent="0.2">
      <c r="A46" s="44"/>
      <c r="B46" s="9" t="s">
        <v>67</v>
      </c>
      <c r="C46" s="72">
        <v>158321</v>
      </c>
    </row>
    <row r="47" spans="1:3" x14ac:dyDescent="0.2">
      <c r="A47" s="44"/>
      <c r="B47" s="9" t="s">
        <v>68</v>
      </c>
      <c r="C47" s="72">
        <v>5948916.5899999999</v>
      </c>
    </row>
    <row r="48" spans="1:3" x14ac:dyDescent="0.2">
      <c r="A48" s="44"/>
      <c r="B48" s="9" t="s">
        <v>69</v>
      </c>
      <c r="C48" s="72">
        <v>0</v>
      </c>
    </row>
    <row r="49" spans="1:3" x14ac:dyDescent="0.2">
      <c r="A49" s="44"/>
      <c r="B49" s="9" t="s">
        <v>70</v>
      </c>
      <c r="C49" s="72">
        <v>0</v>
      </c>
    </row>
    <row r="50" spans="1:3" x14ac:dyDescent="0.2">
      <c r="A50" s="40" t="s">
        <v>71</v>
      </c>
      <c r="B50" s="41"/>
      <c r="C50" s="34">
        <v>0</v>
      </c>
    </row>
    <row r="51" spans="1:3" x14ac:dyDescent="0.2">
      <c r="A51" s="40" t="s">
        <v>72</v>
      </c>
      <c r="B51" s="41"/>
      <c r="C51" s="34">
        <v>1120008.07</v>
      </c>
    </row>
    <row r="52" spans="1:3" x14ac:dyDescent="0.2">
      <c r="A52" s="47"/>
      <c r="B52" s="48"/>
      <c r="C52" s="73"/>
    </row>
    <row r="53" spans="1:3" x14ac:dyDescent="0.2">
      <c r="A53" s="49" t="s">
        <v>73</v>
      </c>
      <c r="B53" s="50"/>
      <c r="C53" s="76">
        <f>C24+C32+C45+C50+C51</f>
        <v>432603428.5999999</v>
      </c>
    </row>
    <row r="54" spans="1:3" x14ac:dyDescent="0.2">
      <c r="A54" s="58"/>
      <c r="B54" s="52"/>
      <c r="C54" s="75"/>
    </row>
    <row r="55" spans="1:3" x14ac:dyDescent="0.2">
      <c r="A55" s="47"/>
      <c r="B55" s="48"/>
      <c r="C55" s="73"/>
    </row>
    <row r="56" spans="1:3" x14ac:dyDescent="0.2">
      <c r="A56" s="57" t="s">
        <v>74</v>
      </c>
      <c r="B56" s="50"/>
      <c r="C56" s="76">
        <f>C21-C53</f>
        <v>16505661.700000048</v>
      </c>
    </row>
    <row r="57" spans="1:3" x14ac:dyDescent="0.2">
      <c r="A57" s="58"/>
      <c r="B57" s="52"/>
      <c r="C57" s="75"/>
    </row>
    <row r="58" spans="1:3" x14ac:dyDescent="0.2">
      <c r="A58" s="62" t="s">
        <v>75</v>
      </c>
      <c r="B58" s="41"/>
      <c r="C58" s="34">
        <f>+C59+C60+C61</f>
        <v>-71700</v>
      </c>
    </row>
    <row r="59" spans="1:3" x14ac:dyDescent="0.2">
      <c r="A59" s="44"/>
      <c r="B59" s="9" t="s">
        <v>76</v>
      </c>
      <c r="C59" s="72">
        <v>15000</v>
      </c>
    </row>
    <row r="60" spans="1:3" x14ac:dyDescent="0.2">
      <c r="A60" s="44"/>
      <c r="B60" s="9" t="s">
        <v>77</v>
      </c>
      <c r="C60" s="72">
        <v>-86700</v>
      </c>
    </row>
    <row r="61" spans="1:3" x14ac:dyDescent="0.2">
      <c r="A61" s="44"/>
      <c r="B61" s="9" t="s">
        <v>78</v>
      </c>
      <c r="C61" s="72">
        <v>0</v>
      </c>
    </row>
    <row r="62" spans="1:3" x14ac:dyDescent="0.2">
      <c r="A62" s="62" t="s">
        <v>79</v>
      </c>
      <c r="B62" s="41"/>
      <c r="C62" s="34">
        <f>C63+C64</f>
        <v>0</v>
      </c>
    </row>
    <row r="63" spans="1:3" x14ac:dyDescent="0.2">
      <c r="A63" s="44"/>
      <c r="B63" s="9" t="s">
        <v>80</v>
      </c>
      <c r="C63" s="72">
        <v>0</v>
      </c>
    </row>
    <row r="64" spans="1:3" x14ac:dyDescent="0.2">
      <c r="A64" s="44"/>
      <c r="B64" s="9" t="s">
        <v>81</v>
      </c>
      <c r="C64" s="72">
        <v>0</v>
      </c>
    </row>
    <row r="65" spans="1:4" x14ac:dyDescent="0.2">
      <c r="A65" s="62" t="s">
        <v>82</v>
      </c>
      <c r="B65" s="41"/>
      <c r="C65" s="34">
        <f>C66+C67</f>
        <v>0</v>
      </c>
    </row>
    <row r="66" spans="1:4" x14ac:dyDescent="0.2">
      <c r="A66" s="44"/>
      <c r="B66" s="9" t="s">
        <v>83</v>
      </c>
      <c r="C66" s="72">
        <v>0</v>
      </c>
    </row>
    <row r="67" spans="1:4" x14ac:dyDescent="0.2">
      <c r="A67" s="44"/>
      <c r="B67" s="9" t="s">
        <v>84</v>
      </c>
      <c r="C67" s="72">
        <v>0</v>
      </c>
    </row>
    <row r="68" spans="1:4" x14ac:dyDescent="0.2">
      <c r="A68" s="62" t="s">
        <v>85</v>
      </c>
      <c r="B68" s="41"/>
      <c r="C68" s="34">
        <v>15833219.880000001</v>
      </c>
    </row>
    <row r="69" spans="1:4" x14ac:dyDescent="0.2">
      <c r="A69" s="47"/>
      <c r="B69" s="48"/>
      <c r="C69" s="73"/>
    </row>
    <row r="70" spans="1:4" x14ac:dyDescent="0.2">
      <c r="A70" s="64" t="s">
        <v>86</v>
      </c>
      <c r="B70" s="50"/>
      <c r="C70" s="74">
        <f>C56+C58-C62+C65-C68</f>
        <v>600741.82000004686</v>
      </c>
    </row>
    <row r="71" spans="1:4" x14ac:dyDescent="0.2">
      <c r="A71" s="58"/>
      <c r="B71" s="52"/>
      <c r="C71" s="75"/>
    </row>
    <row r="72" spans="1:4" x14ac:dyDescent="0.2">
      <c r="A72" s="71" t="s">
        <v>94</v>
      </c>
      <c r="B72" s="71"/>
      <c r="C72" s="77">
        <v>0</v>
      </c>
    </row>
    <row r="73" spans="1:4" x14ac:dyDescent="0.2">
      <c r="A73" s="65" t="s">
        <v>87</v>
      </c>
      <c r="B73" s="71"/>
      <c r="C73" s="36">
        <f>C70+C72</f>
        <v>600741.82000004686</v>
      </c>
    </row>
    <row r="79" spans="1:4" x14ac:dyDescent="0.2">
      <c r="D79" s="4"/>
    </row>
    <row r="80" spans="1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98" spans="4:4" x14ac:dyDescent="0.2">
      <c r="D98" s="10"/>
    </row>
  </sheetData>
  <printOptions gridLines="1"/>
  <pageMargins left="0.7" right="0.7" top="0.75" bottom="0.75" header="0.3" footer="0.3"/>
  <pageSetup paperSize="9" scale="64" orientation="portrait" r:id="rId1"/>
  <rowBreaks count="1" manualBreakCount="1">
    <brk id="73" max="4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E12" sqref="E12"/>
    </sheetView>
  </sheetViews>
  <sheetFormatPr defaultRowHeight="12.75" x14ac:dyDescent="0.2"/>
  <cols>
    <col min="1" max="1" width="70.7109375" style="1" customWidth="1"/>
    <col min="2" max="5" width="20.7109375" style="1" customWidth="1"/>
    <col min="6" max="16384" width="9.140625" style="1"/>
  </cols>
  <sheetData>
    <row r="1" spans="1:5" x14ac:dyDescent="0.2">
      <c r="A1" s="2"/>
      <c r="B1" s="3"/>
      <c r="C1" s="3"/>
      <c r="D1" s="3"/>
      <c r="E1" s="11"/>
    </row>
    <row r="2" spans="1:5" ht="15.75" x14ac:dyDescent="0.25">
      <c r="A2" s="79" t="s">
        <v>88</v>
      </c>
      <c r="B2" s="79"/>
      <c r="C2" s="79" t="s">
        <v>89</v>
      </c>
      <c r="D2" s="79"/>
      <c r="E2" s="79"/>
    </row>
    <row r="3" spans="1:5" ht="55.5" customHeight="1" x14ac:dyDescent="0.2">
      <c r="A3" s="80" t="s">
        <v>0</v>
      </c>
      <c r="B3" s="80" t="s">
        <v>1</v>
      </c>
      <c r="C3" s="12" t="s">
        <v>2</v>
      </c>
      <c r="D3" s="12" t="s">
        <v>3</v>
      </c>
      <c r="E3" s="12" t="s">
        <v>4</v>
      </c>
    </row>
    <row r="4" spans="1:5" ht="15.75" x14ac:dyDescent="0.25">
      <c r="A4" s="81"/>
      <c r="B4" s="81"/>
      <c r="C4" s="66" t="s">
        <v>5</v>
      </c>
      <c r="D4" s="66" t="s">
        <v>5</v>
      </c>
      <c r="E4" s="66" t="s">
        <v>5</v>
      </c>
    </row>
    <row r="5" spans="1:5" ht="15.75" x14ac:dyDescent="0.25">
      <c r="A5" s="14"/>
      <c r="B5" s="15"/>
      <c r="C5" s="15"/>
      <c r="D5" s="15"/>
      <c r="E5" s="16"/>
    </row>
    <row r="6" spans="1:5" ht="15.75" x14ac:dyDescent="0.25">
      <c r="A6" s="17" t="s">
        <v>6</v>
      </c>
      <c r="B6" s="18"/>
      <c r="C6" s="18"/>
      <c r="D6" s="18"/>
      <c r="E6" s="16"/>
    </row>
    <row r="7" spans="1:5" ht="15.75" x14ac:dyDescent="0.25">
      <c r="A7" s="19" t="s">
        <v>7</v>
      </c>
      <c r="B7" s="20">
        <v>0</v>
      </c>
      <c r="C7" s="20">
        <v>0</v>
      </c>
      <c r="D7" s="20">
        <v>0</v>
      </c>
      <c r="E7" s="21">
        <v>0</v>
      </c>
    </row>
    <row r="8" spans="1:5" ht="15.75" x14ac:dyDescent="0.25">
      <c r="A8" s="19" t="s">
        <v>8</v>
      </c>
      <c r="B8" s="20">
        <v>397000</v>
      </c>
      <c r="C8" s="20">
        <v>0</v>
      </c>
      <c r="D8" s="20">
        <v>0</v>
      </c>
      <c r="E8" s="21">
        <v>397000</v>
      </c>
    </row>
    <row r="9" spans="1:5" ht="15.75" x14ac:dyDescent="0.25">
      <c r="A9" s="19" t="s">
        <v>9</v>
      </c>
      <c r="B9" s="20">
        <v>0</v>
      </c>
      <c r="C9" s="20">
        <v>0</v>
      </c>
      <c r="D9" s="20">
        <v>0</v>
      </c>
      <c r="E9" s="21">
        <v>0</v>
      </c>
    </row>
    <row r="10" spans="1:5" ht="15.75" x14ac:dyDescent="0.25">
      <c r="A10" s="19" t="s">
        <v>10</v>
      </c>
      <c r="B10" s="20">
        <v>0</v>
      </c>
      <c r="C10" s="20">
        <v>0</v>
      </c>
      <c r="D10" s="20">
        <v>0</v>
      </c>
      <c r="E10" s="21">
        <v>0</v>
      </c>
    </row>
    <row r="11" spans="1:5" ht="15.75" x14ac:dyDescent="0.25">
      <c r="A11" s="19" t="s">
        <v>11</v>
      </c>
      <c r="B11" s="20">
        <v>0</v>
      </c>
      <c r="C11" s="20">
        <v>0</v>
      </c>
      <c r="D11" s="20">
        <v>0</v>
      </c>
      <c r="E11" s="21">
        <v>0</v>
      </c>
    </row>
    <row r="12" spans="1:5" ht="15.75" x14ac:dyDescent="0.25">
      <c r="A12" s="22" t="s">
        <v>12</v>
      </c>
      <c r="B12" s="23">
        <f>B7+B8+B9+B10+B11</f>
        <v>397000</v>
      </c>
      <c r="C12" s="23">
        <f>C7+C8+C9+C10+C11</f>
        <v>0</v>
      </c>
      <c r="D12" s="23">
        <f>D7+D8+D9+D10+D11</f>
        <v>0</v>
      </c>
      <c r="E12" s="23">
        <f>E7+E8+E9+E10+E11</f>
        <v>397000</v>
      </c>
    </row>
    <row r="13" spans="1:5" ht="15.75" x14ac:dyDescent="0.25">
      <c r="A13" s="14"/>
      <c r="B13" s="18"/>
      <c r="C13" s="18"/>
      <c r="D13" s="18"/>
      <c r="E13" s="16"/>
    </row>
    <row r="14" spans="1:5" ht="15.75" x14ac:dyDescent="0.25">
      <c r="A14" s="17" t="s">
        <v>13</v>
      </c>
      <c r="B14" s="18"/>
      <c r="C14" s="18"/>
      <c r="D14" s="18"/>
      <c r="E14" s="16"/>
    </row>
    <row r="15" spans="1:5" ht="15.75" x14ac:dyDescent="0.25">
      <c r="A15" s="19" t="s">
        <v>14</v>
      </c>
      <c r="B15" s="24">
        <v>0</v>
      </c>
      <c r="C15" s="24">
        <v>0</v>
      </c>
      <c r="D15" s="24">
        <v>0</v>
      </c>
      <c r="E15" s="25">
        <v>0</v>
      </c>
    </row>
    <row r="16" spans="1:5" ht="15.75" x14ac:dyDescent="0.25">
      <c r="A16" s="19" t="s">
        <v>15</v>
      </c>
      <c r="B16" s="24">
        <v>2558799.34</v>
      </c>
      <c r="C16" s="24">
        <v>0</v>
      </c>
      <c r="D16" s="24">
        <v>0</v>
      </c>
      <c r="E16" s="25">
        <v>2558799.34</v>
      </c>
    </row>
    <row r="17" spans="1:5" ht="15.75" x14ac:dyDescent="0.25">
      <c r="A17" s="19" t="s">
        <v>16</v>
      </c>
      <c r="B17" s="24">
        <v>260236.49</v>
      </c>
      <c r="C17" s="24">
        <v>0</v>
      </c>
      <c r="D17" s="24">
        <v>0</v>
      </c>
      <c r="E17" s="25">
        <v>260236.49</v>
      </c>
    </row>
    <row r="18" spans="1:5" ht="15.75" x14ac:dyDescent="0.25">
      <c r="A18" s="19" t="s">
        <v>17</v>
      </c>
      <c r="B18" s="24">
        <v>1994673.61</v>
      </c>
      <c r="C18" s="24">
        <v>0</v>
      </c>
      <c r="D18" s="24">
        <v>0</v>
      </c>
      <c r="E18" s="25">
        <v>1994673.61</v>
      </c>
    </row>
    <row r="19" spans="1:5" ht="15.75" x14ac:dyDescent="0.25">
      <c r="A19" s="19" t="s">
        <v>18</v>
      </c>
      <c r="B19" s="24">
        <v>1640400</v>
      </c>
      <c r="C19" s="24">
        <v>0</v>
      </c>
      <c r="D19" s="24">
        <v>0</v>
      </c>
      <c r="E19" s="25">
        <v>1640400</v>
      </c>
    </row>
    <row r="20" spans="1:5" ht="15.75" x14ac:dyDescent="0.25">
      <c r="A20" s="19" t="s">
        <v>19</v>
      </c>
      <c r="B20" s="24">
        <v>1500000</v>
      </c>
      <c r="C20" s="24">
        <v>0</v>
      </c>
      <c r="D20" s="24">
        <v>0</v>
      </c>
      <c r="E20" s="25">
        <v>1500000</v>
      </c>
    </row>
    <row r="21" spans="1:5" ht="15.75" x14ac:dyDescent="0.25">
      <c r="A21" s="19" t="s">
        <v>20</v>
      </c>
      <c r="B21" s="24">
        <v>3500</v>
      </c>
      <c r="C21" s="24">
        <v>0</v>
      </c>
      <c r="D21" s="24">
        <v>0</v>
      </c>
      <c r="E21" s="25">
        <v>3500</v>
      </c>
    </row>
    <row r="22" spans="1:5" ht="15.75" x14ac:dyDescent="0.25">
      <c r="A22" s="22" t="s">
        <v>21</v>
      </c>
      <c r="B22" s="26">
        <f>B15+B16+B17+B18+B19+B20+B21</f>
        <v>7957609.4400000004</v>
      </c>
      <c r="C22" s="26">
        <f>C15+C16+C17+C18+C19+C20+C21</f>
        <v>0</v>
      </c>
      <c r="D22" s="26">
        <f>D15+D16+D17+D18+D19+D20+D21</f>
        <v>0</v>
      </c>
      <c r="E22" s="26">
        <f>E15+E16+E17+E18+E19+E20+E21</f>
        <v>7957609.4400000004</v>
      </c>
    </row>
    <row r="23" spans="1:5" ht="15.75" x14ac:dyDescent="0.25">
      <c r="A23" s="14"/>
      <c r="B23" s="18"/>
      <c r="C23" s="18"/>
      <c r="D23" s="18"/>
      <c r="E23" s="16"/>
    </row>
    <row r="24" spans="1:5" ht="15.75" x14ac:dyDescent="0.25">
      <c r="A24" s="17" t="s">
        <v>22</v>
      </c>
      <c r="B24" s="24">
        <v>0</v>
      </c>
      <c r="C24" s="24">
        <v>0</v>
      </c>
      <c r="D24" s="24">
        <v>0</v>
      </c>
      <c r="E24" s="25">
        <v>0</v>
      </c>
    </row>
    <row r="25" spans="1:5" ht="15.75" x14ac:dyDescent="0.25">
      <c r="A25" s="14"/>
      <c r="B25" s="27"/>
      <c r="C25" s="27"/>
      <c r="D25" s="18"/>
      <c r="E25" s="16"/>
    </row>
    <row r="26" spans="1:5" ht="15.75" x14ac:dyDescent="0.25">
      <c r="A26" s="28"/>
      <c r="B26" s="15"/>
      <c r="C26" s="15"/>
      <c r="D26" s="15"/>
      <c r="E26" s="29"/>
    </row>
    <row r="27" spans="1:5" ht="15.75" x14ac:dyDescent="0.25">
      <c r="A27" s="30" t="s">
        <v>23</v>
      </c>
      <c r="B27" s="31">
        <f>B24+B22+B12</f>
        <v>8354609.4400000004</v>
      </c>
      <c r="C27" s="31">
        <f>C24+C22+C12</f>
        <v>0</v>
      </c>
      <c r="D27" s="31">
        <f>D24+D22+D12</f>
        <v>0</v>
      </c>
      <c r="E27" s="31">
        <f>E24+E22+E12</f>
        <v>8354609.4400000004</v>
      </c>
    </row>
    <row r="28" spans="1:5" ht="15.75" x14ac:dyDescent="0.25">
      <c r="A28" s="32"/>
      <c r="B28" s="27"/>
      <c r="C28" s="27"/>
      <c r="D28" s="27"/>
      <c r="E28" s="33"/>
    </row>
  </sheetData>
  <mergeCells count="4">
    <mergeCell ref="A2:B2"/>
    <mergeCell ref="C2:E2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8"/>
  <sheetViews>
    <sheetView tabSelected="1" zoomScaleNormal="100" workbookViewId="0">
      <selection activeCell="D1" sqref="D1:D73"/>
    </sheetView>
  </sheetViews>
  <sheetFormatPr defaultRowHeight="12.75" x14ac:dyDescent="0.2"/>
  <cols>
    <col min="1" max="1" width="5" style="9" customWidth="1"/>
    <col min="2" max="2" width="69.85546875" style="9" customWidth="1"/>
    <col min="3" max="5" width="21.42578125" style="4" customWidth="1"/>
    <col min="6" max="6" width="13.85546875" style="9" bestFit="1" customWidth="1"/>
    <col min="7" max="7" width="17.85546875" style="9" customWidth="1"/>
    <col min="8" max="8" width="18.7109375" style="9" customWidth="1"/>
    <col min="9" max="16384" width="9.140625" style="9"/>
  </cols>
  <sheetData>
    <row r="1" spans="1:5" x14ac:dyDescent="0.2">
      <c r="A1" s="37" t="s">
        <v>24</v>
      </c>
      <c r="B1" s="38"/>
      <c r="C1" s="39">
        <v>2019</v>
      </c>
      <c r="D1" s="39">
        <v>2020</v>
      </c>
      <c r="E1" s="83">
        <v>2021</v>
      </c>
    </row>
    <row r="2" spans="1:5" x14ac:dyDescent="0.2">
      <c r="A2" s="40" t="s">
        <v>25</v>
      </c>
      <c r="B2" s="41"/>
      <c r="C2" s="55">
        <f>C3+C4+C5</f>
        <v>96660098.010000005</v>
      </c>
      <c r="D2" s="55">
        <f>D3+D4+D5</f>
        <v>96192348.400000006</v>
      </c>
      <c r="E2" s="84">
        <f>E3+E4+E5</f>
        <v>96045370</v>
      </c>
    </row>
    <row r="3" spans="1:5" x14ac:dyDescent="0.2">
      <c r="A3" s="42"/>
      <c r="B3" s="43" t="s">
        <v>26</v>
      </c>
      <c r="C3" s="78">
        <v>96000000</v>
      </c>
      <c r="D3" s="78">
        <v>96000000</v>
      </c>
      <c r="E3" s="85">
        <v>96000000</v>
      </c>
    </row>
    <row r="4" spans="1:5" x14ac:dyDescent="0.2">
      <c r="A4" s="44"/>
      <c r="B4" s="9" t="s">
        <v>27</v>
      </c>
      <c r="C4" s="72">
        <v>660098.01</v>
      </c>
      <c r="D4" s="72">
        <v>192348.4</v>
      </c>
      <c r="E4" s="86">
        <v>45370</v>
      </c>
    </row>
    <row r="5" spans="1:5" x14ac:dyDescent="0.2">
      <c r="A5" s="45"/>
      <c r="B5" s="46" t="s">
        <v>28</v>
      </c>
      <c r="C5" s="69">
        <v>0</v>
      </c>
      <c r="D5" s="69">
        <v>0</v>
      </c>
      <c r="E5" s="87">
        <v>0</v>
      </c>
    </row>
    <row r="6" spans="1:5" x14ac:dyDescent="0.2">
      <c r="A6" s="40" t="s">
        <v>29</v>
      </c>
      <c r="B6" s="41"/>
      <c r="C6" s="68">
        <f>C7+C8+C9+C10+C11+C12+C13</f>
        <v>339855809.28999996</v>
      </c>
      <c r="D6" s="68">
        <f>D7+D8+D9+D10+D11+D12+D13</f>
        <v>326730647.93000001</v>
      </c>
      <c r="E6" s="88">
        <f>E7+E8+E9+E10+E11+E12+E13</f>
        <v>315940157.10000002</v>
      </c>
    </row>
    <row r="7" spans="1:5" x14ac:dyDescent="0.2">
      <c r="A7" s="42"/>
      <c r="B7" s="43" t="s">
        <v>30</v>
      </c>
      <c r="C7" s="78">
        <v>327175165</v>
      </c>
      <c r="D7" s="78">
        <v>317470665</v>
      </c>
      <c r="E7" s="85">
        <v>309036665</v>
      </c>
    </row>
    <row r="8" spans="1:5" x14ac:dyDescent="0.2">
      <c r="A8" s="44"/>
      <c r="B8" s="9" t="s">
        <v>31</v>
      </c>
      <c r="C8" s="72">
        <v>4181000</v>
      </c>
      <c r="D8" s="72">
        <v>3660000</v>
      </c>
      <c r="E8" s="86">
        <v>3254000</v>
      </c>
    </row>
    <row r="9" spans="1:5" x14ac:dyDescent="0.2">
      <c r="A9" s="44"/>
      <c r="B9" s="9" t="s">
        <v>32</v>
      </c>
      <c r="C9" s="72">
        <v>0</v>
      </c>
      <c r="D9" s="72">
        <v>0</v>
      </c>
      <c r="E9" s="86">
        <v>0</v>
      </c>
    </row>
    <row r="10" spans="1:5" x14ac:dyDescent="0.2">
      <c r="A10" s="44"/>
      <c r="B10" s="9" t="s">
        <v>33</v>
      </c>
      <c r="C10" s="72">
        <v>0</v>
      </c>
      <c r="D10" s="72">
        <v>0</v>
      </c>
      <c r="E10" s="86">
        <v>0</v>
      </c>
    </row>
    <row r="11" spans="1:5" x14ac:dyDescent="0.2">
      <c r="A11" s="44"/>
      <c r="B11" s="9" t="s">
        <v>34</v>
      </c>
      <c r="C11" s="72">
        <v>113977.02</v>
      </c>
      <c r="D11" s="72">
        <v>81722.740000000005</v>
      </c>
      <c r="E11" s="86">
        <v>41552.74</v>
      </c>
    </row>
    <row r="12" spans="1:5" x14ac:dyDescent="0.2">
      <c r="A12" s="44"/>
      <c r="B12" s="9" t="s">
        <v>35</v>
      </c>
      <c r="C12" s="72">
        <v>1716590.31</v>
      </c>
      <c r="D12" s="72">
        <v>1455410.85</v>
      </c>
      <c r="E12" s="86">
        <v>901710.07</v>
      </c>
    </row>
    <row r="13" spans="1:5" x14ac:dyDescent="0.2">
      <c r="A13" s="45"/>
      <c r="B13" s="46" t="s">
        <v>36</v>
      </c>
      <c r="C13" s="69">
        <v>6669076.96</v>
      </c>
      <c r="D13" s="69">
        <v>4062849.34</v>
      </c>
      <c r="E13" s="87">
        <v>2706229.29</v>
      </c>
    </row>
    <row r="14" spans="1:5" x14ac:dyDescent="0.2">
      <c r="A14" s="40" t="s">
        <v>37</v>
      </c>
      <c r="B14" s="41"/>
      <c r="C14" s="61">
        <v>0</v>
      </c>
      <c r="D14" s="61">
        <v>0</v>
      </c>
      <c r="E14" s="89">
        <v>0</v>
      </c>
    </row>
    <row r="15" spans="1:5" x14ac:dyDescent="0.2">
      <c r="A15" s="40" t="s">
        <v>38</v>
      </c>
      <c r="B15" s="41"/>
      <c r="C15" s="34">
        <v>8640742</v>
      </c>
      <c r="D15" s="34">
        <v>8640742</v>
      </c>
      <c r="E15" s="90">
        <v>8640742</v>
      </c>
    </row>
    <row r="16" spans="1:5" x14ac:dyDescent="0.2">
      <c r="A16" s="40" t="s">
        <v>39</v>
      </c>
      <c r="B16" s="41"/>
      <c r="C16" s="34">
        <v>3952441</v>
      </c>
      <c r="D16" s="34">
        <v>3726861</v>
      </c>
      <c r="E16" s="90">
        <v>3576148</v>
      </c>
    </row>
    <row r="17" spans="1:5" x14ac:dyDescent="0.2">
      <c r="A17" s="40"/>
      <c r="B17" s="41" t="s">
        <v>40</v>
      </c>
      <c r="C17" s="34">
        <v>0</v>
      </c>
      <c r="D17" s="34">
        <v>0</v>
      </c>
      <c r="E17" s="90">
        <v>0</v>
      </c>
    </row>
    <row r="18" spans="1:5" x14ac:dyDescent="0.2">
      <c r="A18" s="40" t="s">
        <v>41</v>
      </c>
      <c r="B18" s="41"/>
      <c r="C18" s="34">
        <v>0</v>
      </c>
      <c r="D18" s="34">
        <v>0</v>
      </c>
      <c r="E18" s="90">
        <v>0</v>
      </c>
    </row>
    <row r="19" spans="1:5" x14ac:dyDescent="0.2">
      <c r="A19" s="40" t="s">
        <v>42</v>
      </c>
      <c r="B19" s="41"/>
      <c r="C19" s="34">
        <v>0</v>
      </c>
      <c r="D19" s="34">
        <v>0</v>
      </c>
      <c r="E19" s="90">
        <v>0</v>
      </c>
    </row>
    <row r="20" spans="1:5" x14ac:dyDescent="0.2">
      <c r="A20" s="47"/>
      <c r="B20" s="48"/>
      <c r="C20" s="73"/>
      <c r="D20" s="73"/>
      <c r="E20" s="5"/>
    </row>
    <row r="21" spans="1:5" x14ac:dyDescent="0.2">
      <c r="A21" s="49" t="s">
        <v>43</v>
      </c>
      <c r="B21" s="50"/>
      <c r="C21" s="74">
        <f>C2+C6+C14+C15+C16+C18+C19</f>
        <v>449109090.29999995</v>
      </c>
      <c r="D21" s="74">
        <f>D2+D6+D14+D15+D16+D18+D19</f>
        <v>435290599.33000004</v>
      </c>
      <c r="E21" s="8">
        <f>E2+E6+E14+E15+E16+E18+E19</f>
        <v>424202417.10000002</v>
      </c>
    </row>
    <row r="22" spans="1:5" x14ac:dyDescent="0.2">
      <c r="A22" s="51"/>
      <c r="B22" s="52"/>
      <c r="C22" s="75"/>
      <c r="D22" s="75"/>
      <c r="E22" s="7"/>
    </row>
    <row r="23" spans="1:5" x14ac:dyDescent="0.2">
      <c r="A23" s="37" t="s">
        <v>44</v>
      </c>
      <c r="B23" s="70"/>
      <c r="C23" s="35"/>
      <c r="D23" s="35"/>
      <c r="E23" s="91"/>
    </row>
    <row r="24" spans="1:5" x14ac:dyDescent="0.2">
      <c r="A24" s="40" t="s">
        <v>45</v>
      </c>
      <c r="B24" s="41"/>
      <c r="C24" s="55">
        <f>C25+C31</f>
        <v>248896006.13999999</v>
      </c>
      <c r="D24" s="55">
        <f>D25+D31</f>
        <v>248491489.16999999</v>
      </c>
      <c r="E24" s="84">
        <f>E25+E31</f>
        <v>248310816.00999996</v>
      </c>
    </row>
    <row r="25" spans="1:5" x14ac:dyDescent="0.2">
      <c r="A25" s="42"/>
      <c r="B25" s="43" t="s">
        <v>46</v>
      </c>
      <c r="C25" s="78">
        <f>C26+C27+C28+C29+C30</f>
        <v>173763006.13999999</v>
      </c>
      <c r="D25" s="78">
        <f>D26+D27+D28+D29+D30</f>
        <v>173276489.16999999</v>
      </c>
      <c r="E25" s="85">
        <f>E26+E27+E28+E29+E30</f>
        <v>173157816.00999996</v>
      </c>
    </row>
    <row r="26" spans="1:5" x14ac:dyDescent="0.2">
      <c r="A26" s="44"/>
      <c r="B26" s="9" t="s">
        <v>47</v>
      </c>
      <c r="C26" s="72">
        <v>161515444.97</v>
      </c>
      <c r="D26" s="72">
        <v>161100347.55000001</v>
      </c>
      <c r="E26" s="86">
        <v>161304349.38999999</v>
      </c>
    </row>
    <row r="27" spans="1:5" x14ac:dyDescent="0.2">
      <c r="A27" s="44"/>
      <c r="B27" s="9" t="s">
        <v>48</v>
      </c>
      <c r="C27" s="72">
        <v>8103001.2699999996</v>
      </c>
      <c r="D27" s="72">
        <v>8092881.7199999997</v>
      </c>
      <c r="E27" s="86">
        <v>7770206.7199999997</v>
      </c>
    </row>
    <row r="28" spans="1:5" x14ac:dyDescent="0.2">
      <c r="A28" s="44"/>
      <c r="B28" s="9" t="s">
        <v>49</v>
      </c>
      <c r="C28" s="72">
        <v>2460101.2000000002</v>
      </c>
      <c r="D28" s="72">
        <v>2410101.2000000002</v>
      </c>
      <c r="E28" s="86">
        <v>2410101.2000000002</v>
      </c>
    </row>
    <row r="29" spans="1:5" x14ac:dyDescent="0.2">
      <c r="A29" s="44"/>
      <c r="B29" s="9" t="s">
        <v>50</v>
      </c>
      <c r="C29" s="72">
        <v>990000</v>
      </c>
      <c r="D29" s="72">
        <v>990000</v>
      </c>
      <c r="E29" s="86">
        <v>990000</v>
      </c>
    </row>
    <row r="30" spans="1:5" x14ac:dyDescent="0.2">
      <c r="A30" s="44"/>
      <c r="B30" s="9" t="s">
        <v>51</v>
      </c>
      <c r="C30" s="72">
        <v>694458.7</v>
      </c>
      <c r="D30" s="72">
        <v>683158.7</v>
      </c>
      <c r="E30" s="86">
        <v>683158.7</v>
      </c>
    </row>
    <row r="31" spans="1:5" x14ac:dyDescent="0.2">
      <c r="A31" s="45"/>
      <c r="B31" s="46" t="s">
        <v>52</v>
      </c>
      <c r="C31" s="69">
        <v>75133000</v>
      </c>
      <c r="D31" s="69">
        <v>75215000</v>
      </c>
      <c r="E31" s="87">
        <v>75153000</v>
      </c>
    </row>
    <row r="32" spans="1:5" x14ac:dyDescent="0.2">
      <c r="A32" s="40" t="s">
        <v>53</v>
      </c>
      <c r="B32" s="41"/>
      <c r="C32" s="68">
        <f>C33+C34+C35+C36+C37+C38+C39+C40+C41+C42+C43+C44</f>
        <v>176480176.79999995</v>
      </c>
      <c r="D32" s="68">
        <f>D33+D34+D35+D36+D37+D38+D39+D40+D41+D42+D43+D44</f>
        <v>164307432.11999997</v>
      </c>
      <c r="E32" s="88">
        <f>E33+E34+E35+E36+E37+E38+E39+E40+E41+E42+E43+E44</f>
        <v>154552383.28</v>
      </c>
    </row>
    <row r="33" spans="1:5" x14ac:dyDescent="0.2">
      <c r="A33" s="42"/>
      <c r="B33" s="43" t="s">
        <v>54</v>
      </c>
      <c r="C33" s="78">
        <v>65359071.909999996</v>
      </c>
      <c r="D33" s="78">
        <v>54429465.619999997</v>
      </c>
      <c r="E33" s="85">
        <v>44676343.32</v>
      </c>
    </row>
    <row r="34" spans="1:5" x14ac:dyDescent="0.2">
      <c r="A34" s="44"/>
      <c r="B34" s="9" t="s">
        <v>55</v>
      </c>
      <c r="C34" s="72">
        <v>13175366.67</v>
      </c>
      <c r="D34" s="72">
        <v>13134624.67</v>
      </c>
      <c r="E34" s="86">
        <v>13134624.67</v>
      </c>
    </row>
    <row r="35" spans="1:5" x14ac:dyDescent="0.2">
      <c r="A35" s="44"/>
      <c r="B35" s="9" t="s">
        <v>56</v>
      </c>
      <c r="C35" s="72">
        <v>454526</v>
      </c>
      <c r="D35" s="72">
        <v>447526</v>
      </c>
      <c r="E35" s="86">
        <v>447526</v>
      </c>
    </row>
    <row r="36" spans="1:5" x14ac:dyDescent="0.2">
      <c r="A36" s="44"/>
      <c r="B36" s="9" t="s">
        <v>57</v>
      </c>
      <c r="C36" s="72">
        <v>25000</v>
      </c>
      <c r="D36" s="72">
        <v>0</v>
      </c>
      <c r="E36" s="86">
        <v>0</v>
      </c>
    </row>
    <row r="37" spans="1:5" x14ac:dyDescent="0.2">
      <c r="A37" s="44"/>
      <c r="B37" s="9" t="s">
        <v>58</v>
      </c>
      <c r="C37" s="72">
        <v>5639291.1299999999</v>
      </c>
      <c r="D37" s="72">
        <v>5331593.01</v>
      </c>
      <c r="E37" s="86">
        <v>5236866.95</v>
      </c>
    </row>
    <row r="38" spans="1:5" x14ac:dyDescent="0.2">
      <c r="A38" s="44"/>
      <c r="B38" s="9" t="s">
        <v>59</v>
      </c>
      <c r="C38" s="72">
        <v>0</v>
      </c>
      <c r="D38" s="72">
        <v>0</v>
      </c>
      <c r="E38" s="86">
        <v>0</v>
      </c>
    </row>
    <row r="39" spans="1:5" x14ac:dyDescent="0.2">
      <c r="A39" s="44"/>
      <c r="B39" s="9" t="s">
        <v>60</v>
      </c>
      <c r="C39" s="72">
        <v>4471161.32</v>
      </c>
      <c r="D39" s="72">
        <v>4634740.16</v>
      </c>
      <c r="E39" s="86">
        <v>4791116.84</v>
      </c>
    </row>
    <row r="40" spans="1:5" x14ac:dyDescent="0.2">
      <c r="A40" s="44"/>
      <c r="B40" s="9" t="s">
        <v>61</v>
      </c>
      <c r="C40" s="72">
        <v>60824188.549999997</v>
      </c>
      <c r="D40" s="72">
        <v>60048373.93</v>
      </c>
      <c r="E40" s="86">
        <v>60236829.770000003</v>
      </c>
    </row>
    <row r="41" spans="1:5" x14ac:dyDescent="0.2">
      <c r="A41" s="44"/>
      <c r="B41" s="9" t="s">
        <v>62</v>
      </c>
      <c r="C41" s="72">
        <v>1563467.17</v>
      </c>
      <c r="D41" s="72">
        <v>1572204.34</v>
      </c>
      <c r="E41" s="86">
        <v>1572604.34</v>
      </c>
    </row>
    <row r="42" spans="1:5" x14ac:dyDescent="0.2">
      <c r="A42" s="44"/>
      <c r="B42" s="9" t="s">
        <v>63</v>
      </c>
      <c r="C42" s="72">
        <v>0</v>
      </c>
      <c r="D42" s="72">
        <v>0</v>
      </c>
      <c r="E42" s="86">
        <v>0</v>
      </c>
    </row>
    <row r="43" spans="1:5" x14ac:dyDescent="0.2">
      <c r="A43" s="44"/>
      <c r="B43" s="9" t="s">
        <v>64</v>
      </c>
      <c r="C43" s="72">
        <v>6605381.7599999998</v>
      </c>
      <c r="D43" s="72">
        <v>6347562.0999999996</v>
      </c>
      <c r="E43" s="86">
        <v>6105812.0999999996</v>
      </c>
    </row>
    <row r="44" spans="1:5" x14ac:dyDescent="0.2">
      <c r="A44" s="45"/>
      <c r="B44" s="46" t="s">
        <v>65</v>
      </c>
      <c r="C44" s="69">
        <v>18362722.289999999</v>
      </c>
      <c r="D44" s="69">
        <v>18361342.289999999</v>
      </c>
      <c r="E44" s="87">
        <v>18350659.289999999</v>
      </c>
    </row>
    <row r="45" spans="1:5" x14ac:dyDescent="0.2">
      <c r="A45" s="40" t="s">
        <v>66</v>
      </c>
      <c r="B45" s="41"/>
      <c r="C45" s="68">
        <f>C46+C47+C48+C49</f>
        <v>6107237.5899999999</v>
      </c>
      <c r="D45" s="68">
        <f>D46+D47+D48+D49</f>
        <v>6509350.7599999998</v>
      </c>
      <c r="E45" s="88">
        <f>E46+E47+E48+E49</f>
        <v>6546243.96</v>
      </c>
    </row>
    <row r="46" spans="1:5" x14ac:dyDescent="0.2">
      <c r="A46" s="42"/>
      <c r="B46" s="43" t="s">
        <v>67</v>
      </c>
      <c r="C46" s="78">
        <v>158321</v>
      </c>
      <c r="D46" s="78">
        <v>190522</v>
      </c>
      <c r="E46" s="85">
        <v>190521</v>
      </c>
    </row>
    <row r="47" spans="1:5" x14ac:dyDescent="0.2">
      <c r="A47" s="44"/>
      <c r="B47" s="9" t="s">
        <v>68</v>
      </c>
      <c r="C47" s="72">
        <v>5948916.5899999999</v>
      </c>
      <c r="D47" s="72">
        <v>6318828.7599999998</v>
      </c>
      <c r="E47" s="86">
        <v>6355722.96</v>
      </c>
    </row>
    <row r="48" spans="1:5" x14ac:dyDescent="0.2">
      <c r="A48" s="44"/>
      <c r="B48" s="9" t="s">
        <v>69</v>
      </c>
      <c r="C48" s="72">
        <v>0</v>
      </c>
      <c r="D48" s="72">
        <v>0</v>
      </c>
      <c r="E48" s="86">
        <v>0</v>
      </c>
    </row>
    <row r="49" spans="1:5" x14ac:dyDescent="0.2">
      <c r="A49" s="45"/>
      <c r="B49" s="46" t="s">
        <v>70</v>
      </c>
      <c r="C49" s="69">
        <v>0</v>
      </c>
      <c r="D49" s="69">
        <v>0</v>
      </c>
      <c r="E49" s="87">
        <v>0</v>
      </c>
    </row>
    <row r="50" spans="1:5" x14ac:dyDescent="0.2">
      <c r="A50" s="40" t="s">
        <v>71</v>
      </c>
      <c r="B50" s="41"/>
      <c r="C50" s="61">
        <v>0</v>
      </c>
      <c r="D50" s="61">
        <v>0</v>
      </c>
      <c r="E50" s="89">
        <v>0</v>
      </c>
    </row>
    <row r="51" spans="1:5" x14ac:dyDescent="0.2">
      <c r="A51" s="53" t="s">
        <v>72</v>
      </c>
      <c r="B51" s="54"/>
      <c r="C51" s="55">
        <v>1120008.07</v>
      </c>
      <c r="D51" s="55">
        <v>1120008.07</v>
      </c>
      <c r="E51" s="84">
        <v>1120008.07</v>
      </c>
    </row>
    <row r="52" spans="1:5" x14ac:dyDescent="0.2">
      <c r="A52" s="47"/>
      <c r="B52" s="48"/>
      <c r="C52" s="73"/>
      <c r="D52" s="73"/>
      <c r="E52" s="5"/>
    </row>
    <row r="53" spans="1:5" x14ac:dyDescent="0.2">
      <c r="A53" s="49" t="s">
        <v>73</v>
      </c>
      <c r="B53" s="50"/>
      <c r="C53" s="76">
        <f>C24+C32+C45+C50+C51</f>
        <v>432603428.5999999</v>
      </c>
      <c r="D53" s="76">
        <f>D24+D32+D45+D50+D51</f>
        <v>420428280.11999995</v>
      </c>
      <c r="E53" s="6">
        <f>E24+E32+E45+E50+E51</f>
        <v>410529451.31999993</v>
      </c>
    </row>
    <row r="54" spans="1:5" x14ac:dyDescent="0.2">
      <c r="A54" s="56"/>
      <c r="B54" s="50"/>
      <c r="C54" s="76"/>
      <c r="D54" s="76"/>
      <c r="E54" s="6"/>
    </row>
    <row r="55" spans="1:5" x14ac:dyDescent="0.2">
      <c r="A55" s="47"/>
      <c r="B55" s="48"/>
      <c r="C55" s="73"/>
      <c r="D55" s="73"/>
      <c r="E55" s="5"/>
    </row>
    <row r="56" spans="1:5" x14ac:dyDescent="0.2">
      <c r="A56" s="57" t="s">
        <v>74</v>
      </c>
      <c r="B56" s="50"/>
      <c r="C56" s="76">
        <f>C21-C53</f>
        <v>16505661.700000048</v>
      </c>
      <c r="D56" s="76">
        <f>D21-D53</f>
        <v>14862319.210000098</v>
      </c>
      <c r="E56" s="6">
        <f>E21-E53</f>
        <v>13672965.780000091</v>
      </c>
    </row>
    <row r="57" spans="1:5" x14ac:dyDescent="0.2">
      <c r="A57" s="58"/>
      <c r="B57" s="52"/>
      <c r="C57" s="75"/>
      <c r="D57" s="75"/>
      <c r="E57" s="7"/>
    </row>
    <row r="58" spans="1:5" x14ac:dyDescent="0.2">
      <c r="A58" s="59" t="s">
        <v>75</v>
      </c>
      <c r="B58" s="60"/>
      <c r="C58" s="68">
        <f>+C59+C60+C61</f>
        <v>-71700</v>
      </c>
      <c r="D58" s="68">
        <f>+D59+D60+D61</f>
        <v>-6200</v>
      </c>
      <c r="E58" s="88">
        <f>+E59+E60+E61</f>
        <v>13800</v>
      </c>
    </row>
    <row r="59" spans="1:5" x14ac:dyDescent="0.2">
      <c r="A59" s="42"/>
      <c r="B59" s="43" t="s">
        <v>76</v>
      </c>
      <c r="C59" s="78">
        <v>15000</v>
      </c>
      <c r="D59" s="78">
        <v>15000</v>
      </c>
      <c r="E59" s="85">
        <v>15000</v>
      </c>
    </row>
    <row r="60" spans="1:5" x14ac:dyDescent="0.2">
      <c r="A60" s="44"/>
      <c r="B60" s="9" t="s">
        <v>77</v>
      </c>
      <c r="C60" s="72">
        <v>-86700</v>
      </c>
      <c r="D60" s="72">
        <v>-21200</v>
      </c>
      <c r="E60" s="86">
        <v>-1200</v>
      </c>
    </row>
    <row r="61" spans="1:5" x14ac:dyDescent="0.2">
      <c r="A61" s="45"/>
      <c r="B61" s="46" t="s">
        <v>78</v>
      </c>
      <c r="C61" s="69">
        <v>0</v>
      </c>
      <c r="D61" s="69">
        <v>0</v>
      </c>
      <c r="E61" s="87">
        <v>0</v>
      </c>
    </row>
    <row r="62" spans="1:5" x14ac:dyDescent="0.2">
      <c r="A62" s="62" t="s">
        <v>79</v>
      </c>
      <c r="B62" s="41"/>
      <c r="C62" s="68">
        <f>C63+C64</f>
        <v>0</v>
      </c>
      <c r="D62" s="68">
        <f>SUM(D63:D64)</f>
        <v>0</v>
      </c>
      <c r="E62" s="88">
        <f>SUM(E63:E64)</f>
        <v>0</v>
      </c>
    </row>
    <row r="63" spans="1:5" x14ac:dyDescent="0.2">
      <c r="A63" s="42"/>
      <c r="B63" s="43" t="s">
        <v>80</v>
      </c>
      <c r="C63" s="78">
        <v>0</v>
      </c>
      <c r="D63" s="78">
        <v>0</v>
      </c>
      <c r="E63" s="85">
        <v>0</v>
      </c>
    </row>
    <row r="64" spans="1:5" x14ac:dyDescent="0.2">
      <c r="A64" s="45"/>
      <c r="B64" s="46" t="s">
        <v>81</v>
      </c>
      <c r="C64" s="69">
        <v>0</v>
      </c>
      <c r="D64" s="69">
        <v>0</v>
      </c>
      <c r="E64" s="87">
        <v>0</v>
      </c>
    </row>
    <row r="65" spans="1:6" x14ac:dyDescent="0.2">
      <c r="A65" s="62" t="s">
        <v>82</v>
      </c>
      <c r="B65" s="41"/>
      <c r="C65" s="68">
        <f>C66+C67</f>
        <v>0</v>
      </c>
      <c r="D65" s="68">
        <f>D66+D67</f>
        <v>0</v>
      </c>
      <c r="E65" s="88">
        <f>E66+E67</f>
        <v>0</v>
      </c>
    </row>
    <row r="66" spans="1:6" x14ac:dyDescent="0.2">
      <c r="A66" s="42"/>
      <c r="B66" s="43" t="s">
        <v>83</v>
      </c>
      <c r="C66" s="78">
        <v>0</v>
      </c>
      <c r="D66" s="78">
        <v>0</v>
      </c>
      <c r="E66" s="85">
        <v>0</v>
      </c>
    </row>
    <row r="67" spans="1:6" x14ac:dyDescent="0.2">
      <c r="A67" s="45"/>
      <c r="B67" s="46" t="s">
        <v>84</v>
      </c>
      <c r="C67" s="69">
        <v>0</v>
      </c>
      <c r="D67" s="69">
        <v>0</v>
      </c>
      <c r="E67" s="87">
        <v>0</v>
      </c>
    </row>
    <row r="68" spans="1:6" x14ac:dyDescent="0.2">
      <c r="A68" s="63" t="s">
        <v>85</v>
      </c>
      <c r="B68" s="54"/>
      <c r="C68" s="68">
        <v>15833219.880000001</v>
      </c>
      <c r="D68" s="68">
        <v>15704301.880000001</v>
      </c>
      <c r="E68" s="88">
        <v>15064863.17</v>
      </c>
    </row>
    <row r="69" spans="1:6" x14ac:dyDescent="0.2">
      <c r="A69" s="47"/>
      <c r="B69" s="48"/>
      <c r="C69" s="73"/>
      <c r="D69" s="73"/>
      <c r="E69" s="5"/>
    </row>
    <row r="70" spans="1:6" x14ac:dyDescent="0.2">
      <c r="A70" s="64" t="s">
        <v>86</v>
      </c>
      <c r="B70" s="50"/>
      <c r="C70" s="74">
        <f>C56+C58-C62+C65-C68</f>
        <v>600741.82000004686</v>
      </c>
      <c r="D70" s="74">
        <f>D56+D58-D62+D65-D68</f>
        <v>-848182.66999990307</v>
      </c>
      <c r="E70" s="8">
        <f>E56+E58-E62+E65-E68</f>
        <v>-1378097.3899999093</v>
      </c>
    </row>
    <row r="71" spans="1:6" x14ac:dyDescent="0.2">
      <c r="A71" s="58"/>
      <c r="B71" s="52"/>
      <c r="C71" s="75"/>
      <c r="D71" s="75"/>
      <c r="E71" s="7"/>
    </row>
    <row r="72" spans="1:6" x14ac:dyDescent="0.2">
      <c r="A72" s="71" t="s">
        <v>94</v>
      </c>
      <c r="B72" s="58"/>
      <c r="C72" s="77">
        <v>0</v>
      </c>
      <c r="D72" s="77">
        <v>0</v>
      </c>
      <c r="E72" s="92">
        <v>1378097.39</v>
      </c>
    </row>
    <row r="73" spans="1:6" x14ac:dyDescent="0.2">
      <c r="A73" s="65" t="s">
        <v>87</v>
      </c>
      <c r="B73" s="71"/>
      <c r="C73" s="36">
        <f>C70+C72</f>
        <v>600741.82000004686</v>
      </c>
      <c r="D73" s="36">
        <v>0</v>
      </c>
      <c r="E73" s="82">
        <v>0</v>
      </c>
    </row>
    <row r="79" spans="1:6" x14ac:dyDescent="0.2">
      <c r="F79" s="4"/>
    </row>
    <row r="80" spans="1:6" x14ac:dyDescent="0.2">
      <c r="F80" s="4"/>
    </row>
    <row r="81" spans="6:6" x14ac:dyDescent="0.2">
      <c r="F81" s="4"/>
    </row>
    <row r="82" spans="6:6" x14ac:dyDescent="0.2">
      <c r="F82" s="4"/>
    </row>
    <row r="83" spans="6:6" x14ac:dyDescent="0.2">
      <c r="F83" s="4"/>
    </row>
    <row r="84" spans="6:6" x14ac:dyDescent="0.2">
      <c r="F84" s="4"/>
    </row>
    <row r="85" spans="6:6" x14ac:dyDescent="0.2">
      <c r="F85" s="4"/>
    </row>
    <row r="86" spans="6:6" x14ac:dyDescent="0.2">
      <c r="F86" s="4"/>
    </row>
    <row r="98" spans="6:6" x14ac:dyDescent="0.2">
      <c r="F98" s="10"/>
    </row>
  </sheetData>
  <printOptions gridLines="1"/>
  <pageMargins left="0.7" right="0.7" top="0.75" bottom="0.75" header="0.3" footer="0.3"/>
  <pageSetup paperSize="9" scale="64" orientation="portrait" r:id="rId1"/>
  <rowBreaks count="1" manualBreakCount="1">
    <brk id="73" max="4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88"/>
  <sheetViews>
    <sheetView workbookViewId="0">
      <selection activeCell="E81" sqref="E81"/>
    </sheetView>
  </sheetViews>
  <sheetFormatPr defaultRowHeight="12.75" x14ac:dyDescent="0.2"/>
  <cols>
    <col min="1" max="1" width="70.7109375" style="1" customWidth="1"/>
    <col min="2" max="5" width="20.7109375" style="1" customWidth="1"/>
    <col min="6" max="16384" width="9.140625" style="1"/>
  </cols>
  <sheetData>
    <row r="1" spans="1:5" x14ac:dyDescent="0.2">
      <c r="A1" s="2"/>
      <c r="B1" s="3"/>
      <c r="C1" s="3"/>
      <c r="D1" s="3"/>
      <c r="E1" s="11"/>
    </row>
    <row r="2" spans="1:5" ht="15.75" x14ac:dyDescent="0.25">
      <c r="A2" s="79" t="s">
        <v>88</v>
      </c>
      <c r="B2" s="79"/>
      <c r="C2" s="79" t="s">
        <v>89</v>
      </c>
      <c r="D2" s="79"/>
      <c r="E2" s="79"/>
    </row>
    <row r="3" spans="1:5" ht="63" x14ac:dyDescent="0.2">
      <c r="A3" s="80" t="s">
        <v>0</v>
      </c>
      <c r="B3" s="80" t="s">
        <v>1</v>
      </c>
      <c r="C3" s="12" t="s">
        <v>2</v>
      </c>
      <c r="D3" s="12" t="s">
        <v>3</v>
      </c>
      <c r="E3" s="12" t="s">
        <v>4</v>
      </c>
    </row>
    <row r="4" spans="1:5" ht="15.75" x14ac:dyDescent="0.25">
      <c r="A4" s="81"/>
      <c r="B4" s="81"/>
      <c r="C4" s="13" t="s">
        <v>5</v>
      </c>
      <c r="D4" s="13" t="s">
        <v>5</v>
      </c>
      <c r="E4" s="13" t="s">
        <v>5</v>
      </c>
    </row>
    <row r="5" spans="1:5" ht="15.75" x14ac:dyDescent="0.25">
      <c r="A5" s="14"/>
      <c r="B5" s="15"/>
      <c r="C5" s="15"/>
      <c r="D5" s="15"/>
      <c r="E5" s="16"/>
    </row>
    <row r="6" spans="1:5" ht="15.75" x14ac:dyDescent="0.25">
      <c r="A6" s="17" t="s">
        <v>6</v>
      </c>
      <c r="B6" s="18"/>
      <c r="C6" s="18"/>
      <c r="D6" s="18"/>
      <c r="E6" s="16"/>
    </row>
    <row r="7" spans="1:5" ht="15.75" x14ac:dyDescent="0.25">
      <c r="A7" s="19" t="s">
        <v>7</v>
      </c>
      <c r="B7" s="20">
        <v>0</v>
      </c>
      <c r="C7" s="20">
        <v>0</v>
      </c>
      <c r="D7" s="20">
        <v>0</v>
      </c>
      <c r="E7" s="21">
        <v>0</v>
      </c>
    </row>
    <row r="8" spans="1:5" ht="15.75" x14ac:dyDescent="0.25">
      <c r="A8" s="19" t="s">
        <v>8</v>
      </c>
      <c r="B8" s="20">
        <v>397000</v>
      </c>
      <c r="C8" s="20">
        <v>0</v>
      </c>
      <c r="D8" s="20">
        <v>0</v>
      </c>
      <c r="E8" s="21">
        <v>397000</v>
      </c>
    </row>
    <row r="9" spans="1:5" ht="15.75" x14ac:dyDescent="0.25">
      <c r="A9" s="19" t="s">
        <v>9</v>
      </c>
      <c r="B9" s="20">
        <v>0</v>
      </c>
      <c r="C9" s="20">
        <v>0</v>
      </c>
      <c r="D9" s="20">
        <v>0</v>
      </c>
      <c r="E9" s="21">
        <v>0</v>
      </c>
    </row>
    <row r="10" spans="1:5" ht="15.75" x14ac:dyDescent="0.25">
      <c r="A10" s="19" t="s">
        <v>10</v>
      </c>
      <c r="B10" s="20">
        <v>0</v>
      </c>
      <c r="C10" s="20">
        <v>0</v>
      </c>
      <c r="D10" s="20">
        <v>0</v>
      </c>
      <c r="E10" s="21">
        <v>0</v>
      </c>
    </row>
    <row r="11" spans="1:5" ht="15.75" x14ac:dyDescent="0.25">
      <c r="A11" s="19" t="s">
        <v>11</v>
      </c>
      <c r="B11" s="20">
        <v>0</v>
      </c>
      <c r="C11" s="20">
        <v>0</v>
      </c>
      <c r="D11" s="20">
        <v>0</v>
      </c>
      <c r="E11" s="21">
        <v>0</v>
      </c>
    </row>
    <row r="12" spans="1:5" ht="15.75" x14ac:dyDescent="0.25">
      <c r="A12" s="22" t="s">
        <v>12</v>
      </c>
      <c r="B12" s="23">
        <f>B7+B8+B9+B10+B11</f>
        <v>397000</v>
      </c>
      <c r="C12" s="23">
        <f>C7+C8+C9+C10+C11</f>
        <v>0</v>
      </c>
      <c r="D12" s="23">
        <f>D7+D8+D9+D10+D11</f>
        <v>0</v>
      </c>
      <c r="E12" s="23">
        <f>E7+E8+E9+E10+E11</f>
        <v>397000</v>
      </c>
    </row>
    <row r="13" spans="1:5" ht="15.75" x14ac:dyDescent="0.25">
      <c r="A13" s="14"/>
      <c r="B13" s="18"/>
      <c r="C13" s="18"/>
      <c r="D13" s="18"/>
      <c r="E13" s="16"/>
    </row>
    <row r="14" spans="1:5" ht="15.75" x14ac:dyDescent="0.25">
      <c r="A14" s="17" t="s">
        <v>13</v>
      </c>
      <c r="B14" s="18"/>
      <c r="C14" s="18"/>
      <c r="D14" s="18"/>
      <c r="E14" s="16"/>
    </row>
    <row r="15" spans="1:5" ht="15.75" x14ac:dyDescent="0.25">
      <c r="A15" s="19" t="s">
        <v>14</v>
      </c>
      <c r="B15" s="24">
        <v>0</v>
      </c>
      <c r="C15" s="24">
        <v>0</v>
      </c>
      <c r="D15" s="24">
        <v>0</v>
      </c>
      <c r="E15" s="25">
        <v>0</v>
      </c>
    </row>
    <row r="16" spans="1:5" ht="15.75" x14ac:dyDescent="0.25">
      <c r="A16" s="19" t="s">
        <v>15</v>
      </c>
      <c r="B16" s="24">
        <v>2558799.34</v>
      </c>
      <c r="C16" s="24">
        <v>0</v>
      </c>
      <c r="D16" s="24">
        <v>0</v>
      </c>
      <c r="E16" s="25">
        <v>2558799.34</v>
      </c>
    </row>
    <row r="17" spans="1:5" ht="15.75" x14ac:dyDescent="0.25">
      <c r="A17" s="19" t="s">
        <v>16</v>
      </c>
      <c r="B17" s="24">
        <v>260236.49</v>
      </c>
      <c r="C17" s="24">
        <v>0</v>
      </c>
      <c r="D17" s="24">
        <v>0</v>
      </c>
      <c r="E17" s="25">
        <v>260236.49</v>
      </c>
    </row>
    <row r="18" spans="1:5" ht="15.75" x14ac:dyDescent="0.25">
      <c r="A18" s="19" t="s">
        <v>17</v>
      </c>
      <c r="B18" s="24">
        <v>1994673.61</v>
      </c>
      <c r="C18" s="24">
        <v>0</v>
      </c>
      <c r="D18" s="24">
        <v>0</v>
      </c>
      <c r="E18" s="25">
        <v>1994673.61</v>
      </c>
    </row>
    <row r="19" spans="1:5" ht="15.75" x14ac:dyDescent="0.25">
      <c r="A19" s="19" t="s">
        <v>18</v>
      </c>
      <c r="B19" s="24">
        <v>1640400</v>
      </c>
      <c r="C19" s="24">
        <v>0</v>
      </c>
      <c r="D19" s="24">
        <v>0</v>
      </c>
      <c r="E19" s="25">
        <v>1640400</v>
      </c>
    </row>
    <row r="20" spans="1:5" ht="15.75" x14ac:dyDescent="0.25">
      <c r="A20" s="19" t="s">
        <v>19</v>
      </c>
      <c r="B20" s="24">
        <v>1500000</v>
      </c>
      <c r="C20" s="24">
        <v>0</v>
      </c>
      <c r="D20" s="24">
        <v>0</v>
      </c>
      <c r="E20" s="25">
        <v>1500000</v>
      </c>
    </row>
    <row r="21" spans="1:5" ht="15.75" x14ac:dyDescent="0.25">
      <c r="A21" s="19" t="s">
        <v>20</v>
      </c>
      <c r="B21" s="24">
        <v>3500</v>
      </c>
      <c r="C21" s="24">
        <v>0</v>
      </c>
      <c r="D21" s="24">
        <v>0</v>
      </c>
      <c r="E21" s="25">
        <v>3500</v>
      </c>
    </row>
    <row r="22" spans="1:5" ht="15.75" x14ac:dyDescent="0.25">
      <c r="A22" s="22" t="s">
        <v>21</v>
      </c>
      <c r="B22" s="26">
        <f>B15+B16+B17+B18+B19+B20+B21</f>
        <v>7957609.4400000004</v>
      </c>
      <c r="C22" s="26">
        <f>C15+C16+C17+C18+C19+C20+C21</f>
        <v>0</v>
      </c>
      <c r="D22" s="26">
        <f>D15+D16+D17+D18+D19+D20+D21</f>
        <v>0</v>
      </c>
      <c r="E22" s="26">
        <f>E15+E16+E17+E18+E19+E20+E21</f>
        <v>7957609.4400000004</v>
      </c>
    </row>
    <row r="23" spans="1:5" ht="15.75" x14ac:dyDescent="0.25">
      <c r="A23" s="14"/>
      <c r="B23" s="18"/>
      <c r="C23" s="18"/>
      <c r="D23" s="18"/>
      <c r="E23" s="16"/>
    </row>
    <row r="24" spans="1:5" ht="15.75" x14ac:dyDescent="0.25">
      <c r="A24" s="17" t="s">
        <v>22</v>
      </c>
      <c r="B24" s="24">
        <v>0</v>
      </c>
      <c r="C24" s="24">
        <v>0</v>
      </c>
      <c r="D24" s="24">
        <v>0</v>
      </c>
      <c r="E24" s="25">
        <v>0</v>
      </c>
    </row>
    <row r="25" spans="1:5" ht="15.75" x14ac:dyDescent="0.25">
      <c r="A25" s="14"/>
      <c r="B25" s="27"/>
      <c r="C25" s="27"/>
      <c r="D25" s="18"/>
      <c r="E25" s="16"/>
    </row>
    <row r="26" spans="1:5" ht="15.75" x14ac:dyDescent="0.25">
      <c r="A26" s="28"/>
      <c r="B26" s="15"/>
      <c r="C26" s="15"/>
      <c r="D26" s="15"/>
      <c r="E26" s="29"/>
    </row>
    <row r="27" spans="1:5" ht="15.75" x14ac:dyDescent="0.25">
      <c r="A27" s="30" t="s">
        <v>23</v>
      </c>
      <c r="B27" s="31">
        <f>B24+B22+B12</f>
        <v>8354609.4400000004</v>
      </c>
      <c r="C27" s="31">
        <f>C24+C22+C12</f>
        <v>0</v>
      </c>
      <c r="D27" s="31">
        <f>D24+D22+D12</f>
        <v>0</v>
      </c>
      <c r="E27" s="31">
        <f>E24+E22+E12</f>
        <v>8354609.4400000004</v>
      </c>
    </row>
    <row r="28" spans="1:5" ht="15.75" x14ac:dyDescent="0.25">
      <c r="A28" s="32"/>
      <c r="B28" s="27"/>
      <c r="C28" s="27"/>
      <c r="D28" s="27"/>
      <c r="E28" s="33"/>
    </row>
    <row r="29" spans="1:5" ht="15.75" x14ac:dyDescent="0.25">
      <c r="A29" s="67"/>
      <c r="B29" s="67"/>
      <c r="C29" s="67"/>
      <c r="D29" s="67"/>
      <c r="E29" s="67"/>
    </row>
    <row r="30" spans="1:5" ht="15.75" x14ac:dyDescent="0.25">
      <c r="A30" s="67"/>
      <c r="B30" s="67"/>
      <c r="C30" s="67"/>
      <c r="D30" s="67"/>
      <c r="E30" s="67"/>
    </row>
    <row r="32" spans="1:5" ht="15.75" x14ac:dyDescent="0.25">
      <c r="A32" s="79" t="s">
        <v>90</v>
      </c>
      <c r="B32" s="79"/>
      <c r="C32" s="79" t="s">
        <v>91</v>
      </c>
      <c r="D32" s="79"/>
      <c r="E32" s="79"/>
    </row>
    <row r="33" spans="1:5" ht="63" x14ac:dyDescent="0.2">
      <c r="A33" s="80" t="s">
        <v>0</v>
      </c>
      <c r="B33" s="80" t="s">
        <v>1</v>
      </c>
      <c r="C33" s="12" t="s">
        <v>2</v>
      </c>
      <c r="D33" s="12" t="s">
        <v>3</v>
      </c>
      <c r="E33" s="12" t="s">
        <v>4</v>
      </c>
    </row>
    <row r="34" spans="1:5" ht="15.75" x14ac:dyDescent="0.25">
      <c r="A34" s="81"/>
      <c r="B34" s="81"/>
      <c r="C34" s="13" t="s">
        <v>5</v>
      </c>
      <c r="D34" s="13" t="s">
        <v>5</v>
      </c>
      <c r="E34" s="13" t="s">
        <v>5</v>
      </c>
    </row>
    <row r="35" spans="1:5" ht="15.75" x14ac:dyDescent="0.25">
      <c r="A35" s="14"/>
      <c r="B35" s="15"/>
      <c r="C35" s="15"/>
      <c r="D35" s="15"/>
      <c r="E35" s="16"/>
    </row>
    <row r="36" spans="1:5" ht="15.75" x14ac:dyDescent="0.25">
      <c r="A36" s="17" t="s">
        <v>6</v>
      </c>
      <c r="B36" s="18"/>
      <c r="C36" s="18"/>
      <c r="D36" s="18"/>
      <c r="E36" s="16"/>
    </row>
    <row r="37" spans="1:5" ht="15.75" x14ac:dyDescent="0.25">
      <c r="A37" s="19" t="s">
        <v>7</v>
      </c>
      <c r="B37" s="20">
        <v>0</v>
      </c>
      <c r="C37" s="20">
        <v>0</v>
      </c>
      <c r="D37" s="20">
        <v>0</v>
      </c>
      <c r="E37" s="21">
        <v>0</v>
      </c>
    </row>
    <row r="38" spans="1:5" ht="15.75" x14ac:dyDescent="0.25">
      <c r="A38" s="19" t="s">
        <v>8</v>
      </c>
      <c r="B38" s="20">
        <v>322000</v>
      </c>
      <c r="C38" s="20">
        <v>0</v>
      </c>
      <c r="D38" s="20">
        <v>0</v>
      </c>
      <c r="E38" s="21">
        <v>322000</v>
      </c>
    </row>
    <row r="39" spans="1:5" ht="15.75" x14ac:dyDescent="0.25">
      <c r="A39" s="19" t="s">
        <v>9</v>
      </c>
      <c r="B39" s="20">
        <v>0</v>
      </c>
      <c r="C39" s="20">
        <v>0</v>
      </c>
      <c r="D39" s="20">
        <v>0</v>
      </c>
      <c r="E39" s="21">
        <v>0</v>
      </c>
    </row>
    <row r="40" spans="1:5" ht="15.75" x14ac:dyDescent="0.25">
      <c r="A40" s="19" t="s">
        <v>10</v>
      </c>
      <c r="B40" s="20">
        <v>0</v>
      </c>
      <c r="C40" s="20">
        <v>0</v>
      </c>
      <c r="D40" s="20">
        <v>0</v>
      </c>
      <c r="E40" s="21">
        <v>0</v>
      </c>
    </row>
    <row r="41" spans="1:5" ht="15.75" x14ac:dyDescent="0.25">
      <c r="A41" s="19" t="s">
        <v>11</v>
      </c>
      <c r="B41" s="20">
        <v>0</v>
      </c>
      <c r="C41" s="20">
        <v>0</v>
      </c>
      <c r="D41" s="20">
        <v>0</v>
      </c>
      <c r="E41" s="21">
        <v>0</v>
      </c>
    </row>
    <row r="42" spans="1:5" ht="15.75" x14ac:dyDescent="0.25">
      <c r="A42" s="22" t="s">
        <v>12</v>
      </c>
      <c r="B42" s="23">
        <f>B37+B38+B39+B40+B41</f>
        <v>322000</v>
      </c>
      <c r="C42" s="23">
        <f>C37+C38+C39+C40+C41</f>
        <v>0</v>
      </c>
      <c r="D42" s="23">
        <f>D37+D38+D39+D40+D41</f>
        <v>0</v>
      </c>
      <c r="E42" s="23">
        <f>E37+E38+E39+E40+E41</f>
        <v>322000</v>
      </c>
    </row>
    <row r="43" spans="1:5" ht="15.75" x14ac:dyDescent="0.25">
      <c r="A43" s="14"/>
      <c r="B43" s="18"/>
      <c r="C43" s="18"/>
      <c r="D43" s="18"/>
      <c r="E43" s="16"/>
    </row>
    <row r="44" spans="1:5" ht="15.75" x14ac:dyDescent="0.25">
      <c r="A44" s="17" t="s">
        <v>13</v>
      </c>
      <c r="B44" s="18"/>
      <c r="C44" s="18"/>
      <c r="D44" s="18"/>
      <c r="E44" s="16"/>
    </row>
    <row r="45" spans="1:5" ht="15.75" x14ac:dyDescent="0.25">
      <c r="A45" s="19" t="s">
        <v>14</v>
      </c>
      <c r="B45" s="24">
        <v>0</v>
      </c>
      <c r="C45" s="24">
        <v>0</v>
      </c>
      <c r="D45" s="24">
        <v>0</v>
      </c>
      <c r="E45" s="25">
        <v>0</v>
      </c>
    </row>
    <row r="46" spans="1:5" ht="15.75" x14ac:dyDescent="0.25">
      <c r="A46" s="19" t="s">
        <v>15</v>
      </c>
      <c r="B46" s="24">
        <v>1788349.34</v>
      </c>
      <c r="C46" s="24">
        <v>0</v>
      </c>
      <c r="D46" s="24">
        <v>0</v>
      </c>
      <c r="E46" s="24">
        <v>1788349.34</v>
      </c>
    </row>
    <row r="47" spans="1:5" ht="15.75" x14ac:dyDescent="0.25">
      <c r="A47" s="19" t="s">
        <v>16</v>
      </c>
      <c r="B47" s="24">
        <v>262736.49</v>
      </c>
      <c r="C47" s="24">
        <v>0</v>
      </c>
      <c r="D47" s="24">
        <v>0</v>
      </c>
      <c r="E47" s="24">
        <v>262736.49</v>
      </c>
    </row>
    <row r="48" spans="1:5" ht="15.75" x14ac:dyDescent="0.25">
      <c r="A48" s="19" t="s">
        <v>17</v>
      </c>
      <c r="B48" s="24">
        <v>2049931.78</v>
      </c>
      <c r="C48" s="24">
        <v>0</v>
      </c>
      <c r="D48" s="24">
        <v>0</v>
      </c>
      <c r="E48" s="24">
        <v>2049931.78</v>
      </c>
    </row>
    <row r="49" spans="1:5" ht="15.75" x14ac:dyDescent="0.25">
      <c r="A49" s="19" t="s">
        <v>18</v>
      </c>
      <c r="B49" s="24">
        <v>1640000</v>
      </c>
      <c r="C49" s="24">
        <v>0</v>
      </c>
      <c r="D49" s="24">
        <v>0</v>
      </c>
      <c r="E49" s="24">
        <v>1640000</v>
      </c>
    </row>
    <row r="50" spans="1:5" ht="15.75" x14ac:dyDescent="0.25">
      <c r="A50" s="19" t="s">
        <v>19</v>
      </c>
      <c r="B50" s="24">
        <v>1500000</v>
      </c>
      <c r="C50" s="24">
        <v>0</v>
      </c>
      <c r="D50" s="24">
        <v>0</v>
      </c>
      <c r="E50" s="25">
        <v>1500000</v>
      </c>
    </row>
    <row r="51" spans="1:5" ht="15.75" x14ac:dyDescent="0.25">
      <c r="A51" s="19" t="s">
        <v>20</v>
      </c>
      <c r="B51" s="24">
        <v>3500</v>
      </c>
      <c r="C51" s="24">
        <v>0</v>
      </c>
      <c r="D51" s="24">
        <v>0</v>
      </c>
      <c r="E51" s="25">
        <v>3500</v>
      </c>
    </row>
    <row r="52" spans="1:5" ht="15.75" x14ac:dyDescent="0.25">
      <c r="A52" s="22" t="s">
        <v>21</v>
      </c>
      <c r="B52" s="26">
        <f>B45+B46+B47+B48+B49+B50+B51</f>
        <v>7244517.6100000003</v>
      </c>
      <c r="C52" s="26">
        <f>C45+C46+C47+C48+C49+C50+C51</f>
        <v>0</v>
      </c>
      <c r="D52" s="26">
        <f>D45+D46+D47+D48+D49+D50+D51</f>
        <v>0</v>
      </c>
      <c r="E52" s="26">
        <f>E45+E46+E47+E48+E49+E50+E51</f>
        <v>7244517.6100000003</v>
      </c>
    </row>
    <row r="53" spans="1:5" ht="15.75" x14ac:dyDescent="0.25">
      <c r="A53" s="14"/>
      <c r="B53" s="18"/>
      <c r="C53" s="18"/>
      <c r="D53" s="18"/>
      <c r="E53" s="16"/>
    </row>
    <row r="54" spans="1:5" ht="15.75" x14ac:dyDescent="0.25">
      <c r="A54" s="17" t="s">
        <v>22</v>
      </c>
      <c r="B54" s="24">
        <v>0</v>
      </c>
      <c r="C54" s="24">
        <v>0</v>
      </c>
      <c r="D54" s="24">
        <v>0</v>
      </c>
      <c r="E54" s="25">
        <v>0</v>
      </c>
    </row>
    <row r="55" spans="1:5" ht="15.75" x14ac:dyDescent="0.25">
      <c r="A55" s="14"/>
      <c r="B55" s="27"/>
      <c r="C55" s="27"/>
      <c r="D55" s="18"/>
      <c r="E55" s="16"/>
    </row>
    <row r="56" spans="1:5" ht="15.75" x14ac:dyDescent="0.25">
      <c r="A56" s="28"/>
      <c r="B56" s="15"/>
      <c r="C56" s="15"/>
      <c r="D56" s="15"/>
      <c r="E56" s="29"/>
    </row>
    <row r="57" spans="1:5" ht="15.75" x14ac:dyDescent="0.25">
      <c r="A57" s="30" t="s">
        <v>23</v>
      </c>
      <c r="B57" s="31">
        <f>B54+B52+B42</f>
        <v>7566517.6100000003</v>
      </c>
      <c r="C57" s="31">
        <f>C54+C52+C42</f>
        <v>0</v>
      </c>
      <c r="D57" s="31">
        <f>D54+D52+D42</f>
        <v>0</v>
      </c>
      <c r="E57" s="31">
        <f>E54+E52+E42</f>
        <v>7566517.6100000003</v>
      </c>
    </row>
    <row r="58" spans="1:5" ht="15.75" x14ac:dyDescent="0.25">
      <c r="A58" s="32"/>
      <c r="B58" s="27"/>
      <c r="C58" s="27"/>
      <c r="D58" s="27"/>
      <c r="E58" s="33"/>
    </row>
    <row r="62" spans="1:5" ht="15.75" x14ac:dyDescent="0.25">
      <c r="A62" s="79" t="s">
        <v>92</v>
      </c>
      <c r="B62" s="79"/>
      <c r="C62" s="79" t="s">
        <v>93</v>
      </c>
      <c r="D62" s="79"/>
      <c r="E62" s="79"/>
    </row>
    <row r="63" spans="1:5" ht="63" x14ac:dyDescent="0.2">
      <c r="A63" s="80" t="s">
        <v>0</v>
      </c>
      <c r="B63" s="80" t="s">
        <v>1</v>
      </c>
      <c r="C63" s="12" t="s">
        <v>2</v>
      </c>
      <c r="D63" s="12" t="s">
        <v>3</v>
      </c>
      <c r="E63" s="12" t="s">
        <v>4</v>
      </c>
    </row>
    <row r="64" spans="1:5" ht="15.75" x14ac:dyDescent="0.25">
      <c r="A64" s="81"/>
      <c r="B64" s="81"/>
      <c r="C64" s="13" t="s">
        <v>5</v>
      </c>
      <c r="D64" s="13" t="s">
        <v>5</v>
      </c>
      <c r="E64" s="13" t="s">
        <v>5</v>
      </c>
    </row>
    <row r="65" spans="1:5" ht="15.75" x14ac:dyDescent="0.25">
      <c r="A65" s="14"/>
      <c r="B65" s="15"/>
      <c r="C65" s="15"/>
      <c r="D65" s="15"/>
      <c r="E65" s="16"/>
    </row>
    <row r="66" spans="1:5" ht="15.75" x14ac:dyDescent="0.25">
      <c r="A66" s="17" t="s">
        <v>6</v>
      </c>
      <c r="B66" s="18"/>
      <c r="C66" s="18"/>
      <c r="D66" s="18"/>
      <c r="E66" s="16"/>
    </row>
    <row r="67" spans="1:5" ht="15.75" x14ac:dyDescent="0.25">
      <c r="A67" s="19" t="s">
        <v>7</v>
      </c>
      <c r="B67" s="20">
        <v>0</v>
      </c>
      <c r="C67" s="20">
        <v>0</v>
      </c>
      <c r="D67" s="20">
        <v>0</v>
      </c>
      <c r="E67" s="21">
        <v>0</v>
      </c>
    </row>
    <row r="68" spans="1:5" ht="15.75" x14ac:dyDescent="0.25">
      <c r="A68" s="19" t="s">
        <v>8</v>
      </c>
      <c r="B68" s="20">
        <v>322000</v>
      </c>
      <c r="C68" s="20">
        <v>0</v>
      </c>
      <c r="D68" s="20">
        <v>0</v>
      </c>
      <c r="E68" s="21">
        <v>322000</v>
      </c>
    </row>
    <row r="69" spans="1:5" ht="15.75" x14ac:dyDescent="0.25">
      <c r="A69" s="19" t="s">
        <v>9</v>
      </c>
      <c r="B69" s="20">
        <v>0</v>
      </c>
      <c r="C69" s="20">
        <v>0</v>
      </c>
      <c r="D69" s="20">
        <v>0</v>
      </c>
      <c r="E69" s="21">
        <v>0</v>
      </c>
    </row>
    <row r="70" spans="1:5" ht="15.75" x14ac:dyDescent="0.25">
      <c r="A70" s="19" t="s">
        <v>10</v>
      </c>
      <c r="B70" s="20">
        <v>0</v>
      </c>
      <c r="C70" s="20">
        <v>0</v>
      </c>
      <c r="D70" s="20">
        <v>0</v>
      </c>
      <c r="E70" s="21">
        <v>0</v>
      </c>
    </row>
    <row r="71" spans="1:5" ht="15.75" x14ac:dyDescent="0.25">
      <c r="A71" s="19" t="s">
        <v>11</v>
      </c>
      <c r="B71" s="20">
        <v>0</v>
      </c>
      <c r="C71" s="20">
        <v>0</v>
      </c>
      <c r="D71" s="20">
        <v>0</v>
      </c>
      <c r="E71" s="21">
        <v>0</v>
      </c>
    </row>
    <row r="72" spans="1:5" ht="15.75" x14ac:dyDescent="0.25">
      <c r="A72" s="22" t="s">
        <v>12</v>
      </c>
      <c r="B72" s="23">
        <f>B67+B68+B69+B70+B71</f>
        <v>322000</v>
      </c>
      <c r="C72" s="23">
        <f>C67+C68+C69+C70+C71</f>
        <v>0</v>
      </c>
      <c r="D72" s="23">
        <f>D67+D68+D69+D70+D71</f>
        <v>0</v>
      </c>
      <c r="E72" s="23">
        <f>E67+E68+E69+E70+E71</f>
        <v>322000</v>
      </c>
    </row>
    <row r="73" spans="1:5" ht="15.75" x14ac:dyDescent="0.25">
      <c r="A73" s="14"/>
      <c r="B73" s="18"/>
      <c r="C73" s="18"/>
      <c r="D73" s="18"/>
      <c r="E73" s="16"/>
    </row>
    <row r="74" spans="1:5" ht="15.75" x14ac:dyDescent="0.25">
      <c r="A74" s="17" t="s">
        <v>13</v>
      </c>
      <c r="B74" s="18"/>
      <c r="C74" s="18"/>
      <c r="D74" s="18"/>
      <c r="E74" s="16"/>
    </row>
    <row r="75" spans="1:5" ht="15.75" x14ac:dyDescent="0.25">
      <c r="A75" s="19" t="s">
        <v>14</v>
      </c>
      <c r="B75" s="24">
        <v>0</v>
      </c>
      <c r="C75" s="24">
        <v>0</v>
      </c>
      <c r="D75" s="24">
        <v>0</v>
      </c>
      <c r="E75" s="25">
        <v>0</v>
      </c>
    </row>
    <row r="76" spans="1:5" ht="15.75" x14ac:dyDescent="0.25">
      <c r="A76" s="19" t="s">
        <v>15</v>
      </c>
      <c r="B76" s="24">
        <v>1718349.34</v>
      </c>
      <c r="C76" s="24">
        <v>0</v>
      </c>
      <c r="D76" s="24">
        <v>0</v>
      </c>
      <c r="E76" s="24">
        <v>1718349.34</v>
      </c>
    </row>
    <row r="77" spans="1:5" ht="15.75" x14ac:dyDescent="0.25">
      <c r="A77" s="19" t="s">
        <v>16</v>
      </c>
      <c r="B77" s="24">
        <v>262736.49</v>
      </c>
      <c r="C77" s="24">
        <v>0</v>
      </c>
      <c r="D77" s="24">
        <v>0</v>
      </c>
      <c r="E77" s="24">
        <v>262736.49</v>
      </c>
    </row>
    <row r="78" spans="1:5" ht="15.75" x14ac:dyDescent="0.25">
      <c r="A78" s="19" t="s">
        <v>17</v>
      </c>
      <c r="B78" s="24">
        <v>2111150.98</v>
      </c>
      <c r="C78" s="24">
        <v>0</v>
      </c>
      <c r="D78" s="24">
        <v>0</v>
      </c>
      <c r="E78" s="24">
        <v>2111150.98</v>
      </c>
    </row>
    <row r="79" spans="1:5" ht="15.75" x14ac:dyDescent="0.25">
      <c r="A79" s="19" t="s">
        <v>18</v>
      </c>
      <c r="B79" s="24">
        <v>1639000</v>
      </c>
      <c r="C79" s="24">
        <v>0</v>
      </c>
      <c r="D79" s="24">
        <v>0</v>
      </c>
      <c r="E79" s="24">
        <v>1639000</v>
      </c>
    </row>
    <row r="80" spans="1:5" ht="15.75" x14ac:dyDescent="0.25">
      <c r="A80" s="19" t="s">
        <v>19</v>
      </c>
      <c r="B80" s="24">
        <v>1500000</v>
      </c>
      <c r="C80" s="24">
        <v>0</v>
      </c>
      <c r="D80" s="24">
        <v>0</v>
      </c>
      <c r="E80" s="25">
        <v>1500000</v>
      </c>
    </row>
    <row r="81" spans="1:5" ht="15.75" x14ac:dyDescent="0.25">
      <c r="A81" s="19" t="s">
        <v>20</v>
      </c>
      <c r="B81" s="24">
        <v>3500</v>
      </c>
      <c r="C81" s="24">
        <v>0</v>
      </c>
      <c r="D81" s="24">
        <v>0</v>
      </c>
      <c r="E81" s="25">
        <v>3500</v>
      </c>
    </row>
    <row r="82" spans="1:5" ht="15.75" x14ac:dyDescent="0.25">
      <c r="A82" s="22" t="s">
        <v>21</v>
      </c>
      <c r="B82" s="26">
        <f>B75+B76+B77+B78+B79+B80+B81</f>
        <v>7234736.8100000005</v>
      </c>
      <c r="C82" s="26">
        <f>C75+C76+C77+C78+C79+C80+C81</f>
        <v>0</v>
      </c>
      <c r="D82" s="26">
        <f>D75+D76+D77+D78+D79+D80+D81</f>
        <v>0</v>
      </c>
      <c r="E82" s="26">
        <f>E75+E76+E77+E78+E79+E80+E81</f>
        <v>7234736.8100000005</v>
      </c>
    </row>
    <row r="83" spans="1:5" ht="15.75" x14ac:dyDescent="0.25">
      <c r="A83" s="14"/>
      <c r="B83" s="18"/>
      <c r="C83" s="18"/>
      <c r="D83" s="18"/>
      <c r="E83" s="16"/>
    </row>
    <row r="84" spans="1:5" ht="15.75" x14ac:dyDescent="0.25">
      <c r="A84" s="17" t="s">
        <v>22</v>
      </c>
      <c r="B84" s="24">
        <v>0</v>
      </c>
      <c r="C84" s="24">
        <v>0</v>
      </c>
      <c r="D84" s="24">
        <v>0</v>
      </c>
      <c r="E84" s="25">
        <v>0</v>
      </c>
    </row>
    <row r="85" spans="1:5" ht="15.75" x14ac:dyDescent="0.25">
      <c r="A85" s="14"/>
      <c r="B85" s="27"/>
      <c r="C85" s="27"/>
      <c r="D85" s="18"/>
      <c r="E85" s="16"/>
    </row>
    <row r="86" spans="1:5" ht="15.75" x14ac:dyDescent="0.25">
      <c r="A86" s="28"/>
      <c r="B86" s="15"/>
      <c r="C86" s="15"/>
      <c r="D86" s="15"/>
      <c r="E86" s="29"/>
    </row>
    <row r="87" spans="1:5" ht="15.75" x14ac:dyDescent="0.25">
      <c r="A87" s="30" t="s">
        <v>23</v>
      </c>
      <c r="B87" s="31">
        <f>B84+B82+B72</f>
        <v>7556736.8100000005</v>
      </c>
      <c r="C87" s="31">
        <f>C84+C82+C72</f>
        <v>0</v>
      </c>
      <c r="D87" s="31">
        <f>D84+D82+D72</f>
        <v>0</v>
      </c>
      <c r="E87" s="31">
        <f>E84+E82+E72</f>
        <v>7556736.8100000005</v>
      </c>
    </row>
    <row r="88" spans="1:5" ht="15.75" x14ac:dyDescent="0.25">
      <c r="A88" s="32"/>
      <c r="B88" s="27"/>
      <c r="C88" s="27"/>
      <c r="D88" s="27"/>
      <c r="E88" s="33"/>
    </row>
  </sheetData>
  <mergeCells count="12">
    <mergeCell ref="A33:A34"/>
    <mergeCell ref="B33:B34"/>
    <mergeCell ref="A62:B62"/>
    <mergeCell ref="C62:E62"/>
    <mergeCell ref="A63:A64"/>
    <mergeCell ref="B63:B64"/>
    <mergeCell ref="A2:B2"/>
    <mergeCell ref="C2:E2"/>
    <mergeCell ref="A3:A4"/>
    <mergeCell ref="B3:B4"/>
    <mergeCell ref="A32:B32"/>
    <mergeCell ref="C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Budget Economico Annuale</vt:lpstr>
      <vt:lpstr>Budget Investimenti Annuale</vt:lpstr>
      <vt:lpstr>Budget Economico Pluriennale</vt:lpstr>
      <vt:lpstr>Budget Investimenti Plurienna</vt:lpstr>
      <vt:lpstr>'Budget Economico Annuale'!Area_stampa</vt:lpstr>
      <vt:lpstr>'Budget Economico Pluriennale'!Area_stampa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MALASPINA ANTONINO</cp:lastModifiedBy>
  <cp:lastPrinted>2018-11-21T07:52:09Z</cp:lastPrinted>
  <dcterms:created xsi:type="dcterms:W3CDTF">2017-11-28T12:33:14Z</dcterms:created>
  <dcterms:modified xsi:type="dcterms:W3CDTF">2019-07-09T14:00:39Z</dcterms:modified>
</cp:coreProperties>
</file>