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utera Lorena\Anticorruzione -Trasparenza Sutera L\Doc da Pubblicare\Perfomance\Ammontare complessivo dei premi\"/>
    </mc:Choice>
  </mc:AlternateContent>
  <bookViews>
    <workbookView xWindow="0" yWindow="0" windowWidth="28800" windowHeight="12000"/>
  </bookViews>
  <sheets>
    <sheet name="BCD SITO trasparenz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2" l="1"/>
  <c r="J15" i="2"/>
  <c r="I15" i="2"/>
  <c r="H15" i="2"/>
  <c r="G15" i="2"/>
  <c r="F15" i="2"/>
  <c r="E9" i="2"/>
  <c r="D9" i="2"/>
  <c r="E8" i="2"/>
  <c r="D8" i="2"/>
  <c r="D15" i="2" s="1"/>
  <c r="C8" i="2"/>
  <c r="E7" i="2"/>
  <c r="D7" i="2"/>
  <c r="E6" i="2"/>
  <c r="E15" i="2" s="1"/>
  <c r="D6" i="2"/>
</calcChain>
</file>

<file path=xl/sharedStrings.xml><?xml version="1.0" encoding="utf-8"?>
<sst xmlns="http://schemas.openxmlformats.org/spreadsheetml/2006/main" count="31" uniqueCount="27">
  <si>
    <t>Atti di riferimento</t>
  </si>
  <si>
    <t>Tipologie di indennità al 31/12/2016</t>
  </si>
  <si>
    <t>TOTALE</t>
  </si>
  <si>
    <t>STRUTTURE</t>
  </si>
  <si>
    <t>AMMINISTRAZIONE CENTRALE</t>
  </si>
  <si>
    <t>BIBLIOTECHE</t>
  </si>
  <si>
    <t>DIPARTIMENTI</t>
  </si>
  <si>
    <t>importo teorico 31/12/2016</t>
  </si>
  <si>
    <t>n. indennità al 31/12/2016</t>
  </si>
  <si>
    <t>Spesa di competenza 2016*</t>
  </si>
  <si>
    <t xml:space="preserve">Spesa di competenza 31/12/2016 </t>
  </si>
  <si>
    <t xml:space="preserve"> CCI 2004/2005 del 28/9/2007 </t>
  </si>
  <si>
    <t>Totale</t>
  </si>
  <si>
    <t>* La spesa tiene conto della data di attribuzione e di termine dell'incarico</t>
  </si>
  <si>
    <t>Indennità categoria BCD - art. 87 CCNL 2006/2009 destinazione del Fondo per la contrattazione integrativa 2016</t>
  </si>
  <si>
    <t>n. indennità al
 31/12/2016</t>
  </si>
  <si>
    <t>Spesa di competenza 2016</t>
  </si>
  <si>
    <t>Capo Sezione o Capo Servizio semplice/ Funzione specialistica II livello</t>
  </si>
  <si>
    <t>Capo Servizio o Sezione</t>
  </si>
  <si>
    <t>Capo Ufficio semplice/Funzione specialistica I livello</t>
  </si>
  <si>
    <t>Capo Ufficio</t>
  </si>
  <si>
    <t>CCI 2016 del 29/6/2017</t>
  </si>
  <si>
    <t xml:space="preserve">Specialist I fascia </t>
  </si>
  <si>
    <t xml:space="preserve">Specialist II fascia </t>
  </si>
  <si>
    <t>Middle manager /Professional I fascia</t>
  </si>
  <si>
    <t>Middle manager II fascia</t>
  </si>
  <si>
    <t>Middle manager III fascia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</si>
</sst>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vertical="top"/>
    </xf>
    <xf numFmtId="164" fontId="2" fillId="0" borderId="1" xfId="1" applyFont="1" applyBorder="1" applyAlignment="1">
      <alignment horizontal="center" vertical="center" wrapText="1"/>
    </xf>
    <xf numFmtId="164" fontId="2" fillId="0" borderId="4" xfId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5" fontId="0" fillId="0" borderId="10" xfId="1" applyNumberFormat="1" applyFont="1" applyBorder="1" applyAlignment="1">
      <alignment horizontal="center" vertical="top"/>
    </xf>
    <xf numFmtId="165" fontId="0" fillId="2" borderId="10" xfId="1" applyNumberFormat="1" applyFont="1" applyFill="1" applyBorder="1" applyAlignment="1">
      <alignment horizontal="center" vertical="top"/>
    </xf>
    <xf numFmtId="165" fontId="4" fillId="2" borderId="10" xfId="1" applyNumberFormat="1" applyFont="1" applyFill="1" applyBorder="1" applyAlignment="1">
      <alignment horizontal="center" vertical="top"/>
    </xf>
    <xf numFmtId="165" fontId="0" fillId="0" borderId="11" xfId="1" applyNumberFormat="1" applyFont="1" applyBorder="1" applyAlignment="1">
      <alignment horizontal="center" vertical="top"/>
    </xf>
    <xf numFmtId="165" fontId="0" fillId="2" borderId="11" xfId="1" applyNumberFormat="1" applyFont="1" applyFill="1" applyBorder="1" applyAlignment="1">
      <alignment horizontal="center" vertical="top"/>
    </xf>
    <xf numFmtId="165" fontId="0" fillId="0" borderId="9" xfId="1" applyNumberFormat="1" applyFont="1" applyBorder="1" applyAlignment="1">
      <alignment vertical="top"/>
    </xf>
    <xf numFmtId="165" fontId="0" fillId="2" borderId="9" xfId="1" applyNumberFormat="1" applyFont="1" applyFill="1" applyBorder="1" applyAlignment="1">
      <alignment vertical="top"/>
    </xf>
    <xf numFmtId="165" fontId="0" fillId="0" borderId="10" xfId="1" applyNumberFormat="1" applyFont="1" applyBorder="1" applyAlignment="1">
      <alignment vertical="top"/>
    </xf>
    <xf numFmtId="165" fontId="0" fillId="0" borderId="11" xfId="1" applyNumberFormat="1" applyFont="1" applyBorder="1" applyAlignment="1">
      <alignment vertical="top"/>
    </xf>
    <xf numFmtId="165" fontId="0" fillId="2" borderId="11" xfId="1" applyNumberFormat="1" applyFont="1" applyFill="1" applyBorder="1" applyAlignment="1">
      <alignment vertical="top"/>
    </xf>
    <xf numFmtId="165" fontId="2" fillId="0" borderId="11" xfId="1" applyNumberFormat="1" applyFont="1" applyBorder="1" applyAlignment="1">
      <alignment horizontal="center" vertical="top"/>
    </xf>
    <xf numFmtId="165" fontId="2" fillId="2" borderId="11" xfId="1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165" fontId="2" fillId="2" borderId="1" xfId="1" applyNumberFormat="1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165" fontId="0" fillId="0" borderId="10" xfId="1" applyNumberFormat="1" applyFont="1" applyBorder="1" applyAlignment="1">
      <alignment horizontal="left" vertical="top" wrapText="1"/>
    </xf>
    <xf numFmtId="165" fontId="4" fillId="0" borderId="10" xfId="1" applyNumberFormat="1" applyFont="1" applyFill="1" applyBorder="1" applyAlignment="1">
      <alignment horizontal="center" vertical="top"/>
    </xf>
    <xf numFmtId="165" fontId="0" fillId="0" borderId="10" xfId="1" applyNumberFormat="1" applyFont="1" applyFill="1" applyBorder="1" applyAlignment="1">
      <alignment horizontal="center" vertical="top"/>
    </xf>
    <xf numFmtId="165" fontId="0" fillId="0" borderId="11" xfId="1" applyNumberFormat="1" applyFont="1" applyBorder="1" applyAlignment="1">
      <alignment horizontal="left" vertical="top" wrapText="1"/>
    </xf>
    <xf numFmtId="165" fontId="0" fillId="0" borderId="11" xfId="1" applyNumberFormat="1" applyFont="1" applyFill="1" applyBorder="1" applyAlignment="1">
      <alignment horizontal="center" vertical="top"/>
    </xf>
    <xf numFmtId="165" fontId="0" fillId="0" borderId="9" xfId="1" applyNumberFormat="1" applyFont="1" applyBorder="1" applyAlignment="1">
      <alignment horizontal="left" vertical="top" wrapText="1"/>
    </xf>
    <xf numFmtId="165" fontId="0" fillId="0" borderId="9" xfId="1" applyNumberFormat="1" applyFont="1" applyFill="1" applyBorder="1" applyAlignment="1">
      <alignment vertical="top"/>
    </xf>
    <xf numFmtId="165" fontId="4" fillId="0" borderId="10" xfId="1" applyNumberFormat="1" applyFont="1" applyFill="1" applyBorder="1" applyAlignment="1">
      <alignment vertical="top"/>
    </xf>
    <xf numFmtId="165" fontId="0" fillId="2" borderId="10" xfId="1" applyNumberFormat="1" applyFont="1" applyFill="1" applyBorder="1" applyAlignment="1">
      <alignment vertical="top"/>
    </xf>
    <xf numFmtId="165" fontId="4" fillId="2" borderId="10" xfId="1" applyNumberFormat="1" applyFont="1" applyFill="1" applyBorder="1" applyAlignment="1">
      <alignment vertical="top"/>
    </xf>
    <xf numFmtId="165" fontId="0" fillId="0" borderId="10" xfId="1" applyNumberFormat="1" applyFont="1" applyFill="1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165" fontId="0" fillId="0" borderId="11" xfId="1" applyNumberFormat="1" applyFont="1" applyFill="1" applyBorder="1" applyAlignment="1">
      <alignment vertical="top"/>
    </xf>
    <xf numFmtId="165" fontId="2" fillId="0" borderId="11" xfId="1" applyNumberFormat="1" applyFont="1" applyBorder="1" applyAlignment="1">
      <alignment vertical="top"/>
    </xf>
    <xf numFmtId="0" fontId="0" fillId="0" borderId="0" xfId="0" applyAlignment="1">
      <alignment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165" fontId="2" fillId="2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2" fillId="0" borderId="1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5" fontId="2" fillId="0" borderId="4" xfId="1" applyNumberFormat="1" applyFont="1" applyBorder="1" applyAlignment="1">
      <alignment horizontal="center"/>
    </xf>
    <xf numFmtId="165" fontId="2" fillId="0" borderId="5" xfId="1" applyNumberFormat="1" applyFont="1" applyBorder="1" applyAlignment="1">
      <alignment horizontal="center"/>
    </xf>
    <xf numFmtId="165" fontId="2" fillId="0" borderId="6" xfId="1" applyNumberFormat="1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workbookViewId="0">
      <selection activeCell="M11" sqref="M11"/>
    </sheetView>
  </sheetViews>
  <sheetFormatPr defaultRowHeight="15" x14ac:dyDescent="0.25"/>
  <cols>
    <col min="1" max="1" width="18.5703125" customWidth="1"/>
    <col min="2" max="2" width="33.5703125" style="37" customWidth="1"/>
    <col min="3" max="4" width="12.28515625" customWidth="1"/>
    <col min="5" max="5" width="13.5703125" customWidth="1"/>
    <col min="6" max="6" width="12.7109375" customWidth="1"/>
    <col min="7" max="7" width="14.140625" customWidth="1"/>
    <col min="8" max="8" width="12" customWidth="1"/>
    <col min="9" max="9" width="11.85546875" customWidth="1"/>
    <col min="10" max="10" width="12.140625" customWidth="1"/>
    <col min="11" max="11" width="12.85546875" style="1" customWidth="1"/>
    <col min="12" max="12" width="10" style="1" customWidth="1"/>
    <col min="13" max="13" width="32.7109375" style="1" bestFit="1" customWidth="1"/>
    <col min="14" max="14" width="4" style="1" customWidth="1"/>
    <col min="15" max="15" width="16.42578125" style="1" bestFit="1" customWidth="1"/>
  </cols>
  <sheetData>
    <row r="1" spans="1:11" ht="22.5" customHeight="1" x14ac:dyDescent="0.35">
      <c r="A1" s="46" t="s">
        <v>14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21" x14ac:dyDescent="0.3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x14ac:dyDescent="0.25">
      <c r="A3" s="47" t="s">
        <v>0</v>
      </c>
      <c r="B3" s="48" t="s">
        <v>1</v>
      </c>
      <c r="C3" s="49" t="s">
        <v>2</v>
      </c>
      <c r="D3" s="50"/>
      <c r="E3" s="50"/>
      <c r="F3" s="53" t="s">
        <v>3</v>
      </c>
      <c r="G3" s="54"/>
      <c r="H3" s="54"/>
      <c r="I3" s="54"/>
      <c r="J3" s="54"/>
      <c r="K3" s="55"/>
    </row>
    <row r="4" spans="1:11" ht="39" customHeight="1" x14ac:dyDescent="0.25">
      <c r="A4" s="47"/>
      <c r="B4" s="48"/>
      <c r="C4" s="51"/>
      <c r="D4" s="52"/>
      <c r="E4" s="52"/>
      <c r="F4" s="43" t="s">
        <v>4</v>
      </c>
      <c r="G4" s="43"/>
      <c r="H4" s="44" t="s">
        <v>5</v>
      </c>
      <c r="I4" s="44"/>
      <c r="J4" s="45" t="s">
        <v>6</v>
      </c>
      <c r="K4" s="45" t="s">
        <v>6</v>
      </c>
    </row>
    <row r="5" spans="1:11" s="4" customFormat="1" ht="45" x14ac:dyDescent="0.25">
      <c r="A5" s="47"/>
      <c r="B5" s="48"/>
      <c r="C5" s="2" t="s">
        <v>7</v>
      </c>
      <c r="D5" s="2" t="s">
        <v>8</v>
      </c>
      <c r="E5" s="3" t="s">
        <v>9</v>
      </c>
      <c r="F5" s="18" t="s">
        <v>15</v>
      </c>
      <c r="G5" s="19" t="s">
        <v>10</v>
      </c>
      <c r="H5" s="20" t="s">
        <v>8</v>
      </c>
      <c r="I5" s="21" t="s">
        <v>16</v>
      </c>
      <c r="J5" s="18" t="s">
        <v>8</v>
      </c>
      <c r="K5" s="19" t="s">
        <v>16</v>
      </c>
    </row>
    <row r="6" spans="1:11" ht="31.5" customHeight="1" x14ac:dyDescent="0.25">
      <c r="A6" s="38" t="s">
        <v>11</v>
      </c>
      <c r="B6" s="22" t="s">
        <v>17</v>
      </c>
      <c r="C6" s="5">
        <v>1032.9100000000001</v>
      </c>
      <c r="D6" s="5">
        <f>6+128+3</f>
        <v>137</v>
      </c>
      <c r="E6" s="23">
        <f>6197.5+127877.1+2250</f>
        <v>136324.6</v>
      </c>
      <c r="F6" s="6">
        <v>66</v>
      </c>
      <c r="G6" s="7">
        <v>64750.959616438355</v>
      </c>
      <c r="H6" s="5">
        <v>8</v>
      </c>
      <c r="I6" s="23">
        <v>7456.7612328767127</v>
      </c>
      <c r="J6" s="6">
        <v>63</v>
      </c>
      <c r="K6" s="7">
        <v>64116.827041095989</v>
      </c>
    </row>
    <row r="7" spans="1:11" ht="31.5" customHeight="1" x14ac:dyDescent="0.25">
      <c r="A7" s="39"/>
      <c r="B7" s="22" t="s">
        <v>18</v>
      </c>
      <c r="C7" s="5">
        <v>1807.6</v>
      </c>
      <c r="D7" s="5">
        <f>12+13</f>
        <v>25</v>
      </c>
      <c r="E7" s="24">
        <f>19497.6+20785</f>
        <v>40282.6</v>
      </c>
      <c r="F7" s="6">
        <v>25</v>
      </c>
      <c r="G7" s="6">
        <v>40282.242191780824</v>
      </c>
      <c r="H7" s="5">
        <v>0</v>
      </c>
      <c r="I7" s="24">
        <v>0</v>
      </c>
      <c r="J7" s="6">
        <v>0</v>
      </c>
      <c r="K7" s="6">
        <v>0</v>
      </c>
    </row>
    <row r="8" spans="1:11" ht="31.5" customHeight="1" x14ac:dyDescent="0.25">
      <c r="A8" s="39"/>
      <c r="B8" s="22" t="s">
        <v>19</v>
      </c>
      <c r="C8" s="5">
        <f>2065.83</f>
        <v>2065.83</v>
      </c>
      <c r="D8" s="5">
        <f>4+61</f>
        <v>65</v>
      </c>
      <c r="E8" s="24">
        <f>6526+119631</f>
        <v>126157</v>
      </c>
      <c r="F8" s="6">
        <v>32</v>
      </c>
      <c r="G8" s="6">
        <v>61493.816301369858</v>
      </c>
      <c r="H8" s="5">
        <v>0</v>
      </c>
      <c r="I8" s="24">
        <v>0</v>
      </c>
      <c r="J8" s="6">
        <v>33</v>
      </c>
      <c r="K8" s="6">
        <v>64663.30890410961</v>
      </c>
    </row>
    <row r="9" spans="1:11" ht="31.5" customHeight="1" x14ac:dyDescent="0.25">
      <c r="A9" s="40"/>
      <c r="B9" s="25" t="s">
        <v>20</v>
      </c>
      <c r="C9" s="8">
        <v>3098.74</v>
      </c>
      <c r="D9" s="8">
        <f>6+48</f>
        <v>54</v>
      </c>
      <c r="E9" s="26">
        <f>18592+142525</f>
        <v>161117</v>
      </c>
      <c r="F9" s="9">
        <v>33</v>
      </c>
      <c r="G9" s="9">
        <v>97673.982739726023</v>
      </c>
      <c r="H9" s="8">
        <v>7</v>
      </c>
      <c r="I9" s="26">
        <v>21691.18</v>
      </c>
      <c r="J9" s="9">
        <v>14</v>
      </c>
      <c r="K9" s="9">
        <v>41752.337863013687</v>
      </c>
    </row>
    <row r="10" spans="1:11" ht="31.5" customHeight="1" x14ac:dyDescent="0.25">
      <c r="A10" s="38" t="s">
        <v>21</v>
      </c>
      <c r="B10" s="27" t="s">
        <v>22</v>
      </c>
      <c r="C10" s="10">
        <v>400</v>
      </c>
      <c r="D10" s="10">
        <v>2</v>
      </c>
      <c r="E10" s="28">
        <v>118.4</v>
      </c>
      <c r="F10" s="11">
        <v>2</v>
      </c>
      <c r="G10" s="11">
        <v>118.35616438356165</v>
      </c>
      <c r="H10" s="10">
        <v>0</v>
      </c>
      <c r="I10" s="28">
        <v>0</v>
      </c>
      <c r="J10" s="11">
        <v>0</v>
      </c>
      <c r="K10" s="11">
        <v>0</v>
      </c>
    </row>
    <row r="11" spans="1:11" ht="31.5" customHeight="1" x14ac:dyDescent="0.25">
      <c r="A11" s="39"/>
      <c r="B11" s="22" t="s">
        <v>23</v>
      </c>
      <c r="C11" s="12">
        <v>800</v>
      </c>
      <c r="D11" s="12">
        <v>3</v>
      </c>
      <c r="E11" s="29">
        <v>355.1</v>
      </c>
      <c r="F11" s="30">
        <v>3</v>
      </c>
      <c r="G11" s="31">
        <v>355.06849315068496</v>
      </c>
      <c r="H11" s="12">
        <v>0</v>
      </c>
      <c r="I11" s="29">
        <v>0</v>
      </c>
      <c r="J11" s="30">
        <v>0</v>
      </c>
      <c r="K11" s="31">
        <v>0</v>
      </c>
    </row>
    <row r="12" spans="1:11" ht="31.5" customHeight="1" x14ac:dyDescent="0.25">
      <c r="A12" s="39"/>
      <c r="B12" s="22" t="s">
        <v>24</v>
      </c>
      <c r="C12" s="12">
        <v>1033</v>
      </c>
      <c r="D12" s="12">
        <v>1</v>
      </c>
      <c r="E12" s="32">
        <v>212.2</v>
      </c>
      <c r="F12" s="30">
        <v>1</v>
      </c>
      <c r="G12" s="30">
        <v>212.24178082191781</v>
      </c>
      <c r="H12" s="12">
        <v>0</v>
      </c>
      <c r="I12" s="32">
        <v>0</v>
      </c>
      <c r="J12" s="30">
        <v>0</v>
      </c>
      <c r="K12" s="30">
        <v>0</v>
      </c>
    </row>
    <row r="13" spans="1:11" ht="31.5" customHeight="1" x14ac:dyDescent="0.25">
      <c r="A13" s="39"/>
      <c r="B13" s="33" t="s">
        <v>25</v>
      </c>
      <c r="C13" s="12">
        <v>1300</v>
      </c>
      <c r="D13" s="32">
        <v>5</v>
      </c>
      <c r="E13" s="12">
        <v>1207.4000000000001</v>
      </c>
      <c r="F13" s="30">
        <v>5</v>
      </c>
      <c r="G13" s="30">
        <v>1207.3972602739727</v>
      </c>
      <c r="H13" s="32">
        <v>0</v>
      </c>
      <c r="I13" s="12">
        <v>0</v>
      </c>
      <c r="J13" s="30">
        <v>0</v>
      </c>
      <c r="K13" s="30">
        <v>0</v>
      </c>
    </row>
    <row r="14" spans="1:11" ht="31.5" customHeight="1" x14ac:dyDescent="0.25">
      <c r="A14" s="40"/>
      <c r="B14" s="34" t="s">
        <v>26</v>
      </c>
      <c r="C14" s="13">
        <v>1600</v>
      </c>
      <c r="D14" s="35">
        <v>2</v>
      </c>
      <c r="E14" s="13">
        <v>473.4</v>
      </c>
      <c r="F14" s="14">
        <v>2</v>
      </c>
      <c r="G14" s="14">
        <v>473.42465753424659</v>
      </c>
      <c r="H14" s="35">
        <v>0</v>
      </c>
      <c r="I14" s="13">
        <v>0</v>
      </c>
      <c r="J14" s="14">
        <v>0</v>
      </c>
      <c r="K14" s="14">
        <v>0</v>
      </c>
    </row>
    <row r="15" spans="1:11" s="1" customFormat="1" x14ac:dyDescent="0.25">
      <c r="A15" s="41" t="s">
        <v>12</v>
      </c>
      <c r="B15" s="42"/>
      <c r="C15" s="36"/>
      <c r="D15" s="15">
        <f>SUM(D6:D14)</f>
        <v>294</v>
      </c>
      <c r="E15" s="15">
        <f>SUM(E6:E14)</f>
        <v>466247.70000000007</v>
      </c>
      <c r="F15" s="16">
        <f>SUM(F6:F14)</f>
        <v>169</v>
      </c>
      <c r="G15" s="16">
        <f>SUM(G6:G14)</f>
        <v>266567.48920547951</v>
      </c>
      <c r="H15" s="15">
        <f t="shared" ref="H15:K15" si="0">SUM(H6:H14)</f>
        <v>15</v>
      </c>
      <c r="I15" s="15">
        <f t="shared" si="0"/>
        <v>29147.941232876714</v>
      </c>
      <c r="J15" s="16">
        <f t="shared" si="0"/>
        <v>110</v>
      </c>
      <c r="K15" s="16">
        <f t="shared" si="0"/>
        <v>170532.47380821931</v>
      </c>
    </row>
    <row r="17" spans="1:1" x14ac:dyDescent="0.25">
      <c r="A17" t="s">
        <v>13</v>
      </c>
    </row>
  </sheetData>
  <mergeCells count="11">
    <mergeCell ref="A6:A9"/>
    <mergeCell ref="A10:A14"/>
    <mergeCell ref="A15:B15"/>
    <mergeCell ref="A1:K1"/>
    <mergeCell ref="A3:A5"/>
    <mergeCell ref="B3:B5"/>
    <mergeCell ref="C3:E4"/>
    <mergeCell ref="F3:K3"/>
    <mergeCell ref="F4:G4"/>
    <mergeCell ref="H4:I4"/>
    <mergeCell ref="J4:K4"/>
  </mergeCells>
  <printOptions horizontalCentered="1" verticalCentered="1"/>
  <pageMargins left="0" right="0" top="0" bottom="0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BCD SITO trasparenza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VISCUSI NOEMI</dc:creator>
  <cp:lastModifiedBy>Lorena Sutera</cp:lastModifiedBy>
  <dcterms:created xsi:type="dcterms:W3CDTF">2018-03-29T14:54:36Z</dcterms:created>
  <dcterms:modified xsi:type="dcterms:W3CDTF">2018-04-06T07:14:26Z</dcterms:modified>
</cp:coreProperties>
</file>