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dataserver.divsi-dc.unimi.it\PatrimonioImmobiliare\Settori\Ammin-Contab\PIANO TRIENNALE\2022-2024\"/>
    </mc:Choice>
  </mc:AlternateContent>
  <xr:revisionPtr revIDLastSave="0" documentId="13_ncr:1_{9C376364-DED0-4580-B710-BECB738D38A2}" xr6:coauthVersionLast="36" xr6:coauthVersionMax="36" xr10:uidLastSave="{00000000-0000-0000-0000-000000000000}"/>
  <bookViews>
    <workbookView xWindow="0" yWindow="0" windowWidth="23040" windowHeight="9204" tabRatio="500" activeTab="3" xr2:uid="{00000000-000D-0000-FFFF-FFFF00000000}"/>
  </bookViews>
  <sheets>
    <sheet name="Scheda A" sheetId="1" r:id="rId1"/>
    <sheet name="Scheda C" sheetId="2" r:id="rId2"/>
    <sheet name="Scheda D" sheetId="3" r:id="rId3"/>
    <sheet name="Scheda E" sheetId="4" r:id="rId4"/>
  </sheets>
  <definedNames>
    <definedName name="_xlnm.Print_Area" localSheetId="0">'Scheda A'!$A$1:$E$19</definedName>
    <definedName name="Excel_BuiltIn_Print_Area" localSheetId="3">'Scheda E'!$A:$N</definedName>
    <definedName name="Print_Area" localSheetId="0">'Scheda A'!$A$1:$E$19</definedName>
    <definedName name="Print_Area" localSheetId="2">'Scheda D'!$A$1:$Y$22</definedName>
    <definedName name="_xlnm.Print_Titles" localSheetId="2">'Scheda D'!$3:$5</definedName>
  </definedNames>
  <calcPr calcId="191029"/>
</workbook>
</file>

<file path=xl/calcChain.xml><?xml version="1.0" encoding="utf-8"?>
<calcChain xmlns="http://schemas.openxmlformats.org/spreadsheetml/2006/main">
  <c r="D6" i="1" l="1"/>
  <c r="C6" i="1"/>
  <c r="B6" i="1"/>
  <c r="T11" i="3" l="1"/>
  <c r="T10" i="3"/>
  <c r="T17" i="3"/>
  <c r="T16" i="3"/>
  <c r="T15" i="3"/>
  <c r="T14" i="3"/>
  <c r="T13" i="3"/>
  <c r="T12" i="3"/>
  <c r="T9" i="3"/>
  <c r="T8" i="3"/>
  <c r="T7" i="3"/>
  <c r="E6" i="1" l="1"/>
  <c r="E7" i="1"/>
  <c r="E8" i="1"/>
  <c r="E9" i="1"/>
  <c r="E11" i="1"/>
  <c r="E12" i="1"/>
  <c r="B13" i="1"/>
  <c r="C13" i="1"/>
  <c r="D13" i="1"/>
  <c r="T6" i="3"/>
  <c r="E13" i="1" l="1"/>
</calcChain>
</file>

<file path=xl/sharedStrings.xml><?xml version="1.0" encoding="utf-8"?>
<sst xmlns="http://schemas.openxmlformats.org/spreadsheetml/2006/main" count="352" uniqueCount="134">
  <si>
    <t>TIPOLOGIA RISORSE</t>
  </si>
  <si>
    <t>Arco temporale di validità del programma</t>
  </si>
  <si>
    <t>Disponibilità finanziaria</t>
  </si>
  <si>
    <t xml:space="preserve">Importo Totale </t>
  </si>
  <si>
    <t xml:space="preserve">Primo anno </t>
  </si>
  <si>
    <t xml:space="preserve">Secondo anno </t>
  </si>
  <si>
    <t xml:space="preserve">Terzo anno </t>
  </si>
  <si>
    <t>risorse derivanti da entrate aventi destinazione vincolata per legge</t>
  </si>
  <si>
    <t>risorse derivanti da entrate acquisite mediante contrazione di mutuo</t>
  </si>
  <si>
    <t>risorse acquisite mediante apporti di capitali privati</t>
  </si>
  <si>
    <t>stanziamenti di bilancio</t>
  </si>
  <si>
    <t>finanziamenti acquisibili ai sensi dell'articolo 3 del decreto- legge 31 ottobre 1991, n. 310, convertito con modificazioni dalla legge 22 dicembre 1990 n. 403</t>
  </si>
  <si>
    <t>risorse derivanti da trasferimento di immobili ex art. 191 D.Lgs 50/2016</t>
  </si>
  <si>
    <t>altra tipologia</t>
  </si>
  <si>
    <t>totale</t>
  </si>
  <si>
    <t>Il Direttore Generale</t>
  </si>
  <si>
    <t>Roberto Conte</t>
  </si>
  <si>
    <t>Elenco degli immobili disponibili art. 21, comma 5, e art. 191 del D.Lgs. 50/2016</t>
  </si>
  <si>
    <t>Codice univoco immobile</t>
  </si>
  <si>
    <t>Riferimento CUI intervento</t>
  </si>
  <si>
    <t>Riferimento CUP Opera incompiuta</t>
  </si>
  <si>
    <t>Descrizione Immobile</t>
  </si>
  <si>
    <t>Codice Istat</t>
  </si>
  <si>
    <t>Localizzazione - CODICE NUTS</t>
  </si>
  <si>
    <t>Già incluso in programma di dismissione di cui art. 27 DL 201/2011 convertito dalla L. 214/2011</t>
  </si>
  <si>
    <t>Valore Stimato</t>
  </si>
  <si>
    <t>Reg</t>
  </si>
  <si>
    <t>Prov</t>
  </si>
  <si>
    <t>Com</t>
  </si>
  <si>
    <t>Primo anno</t>
  </si>
  <si>
    <t>Secondo anno</t>
  </si>
  <si>
    <t>Terzo anno</t>
  </si>
  <si>
    <t>Totale</t>
  </si>
  <si>
    <t>_</t>
  </si>
  <si>
    <t>015</t>
  </si>
  <si>
    <t>015146</t>
  </si>
  <si>
    <t>ITC4C</t>
  </si>
  <si>
    <t>Numero Intervento CUI</t>
  </si>
  <si>
    <t>Cod. Int. Amm.ne</t>
  </si>
  <si>
    <t>Codice CUP</t>
  </si>
  <si>
    <t>Annualità nella quale si prevede di dare avvio alla procedura di affidamento</t>
  </si>
  <si>
    <t>Responsabile del Procedimento</t>
  </si>
  <si>
    <t xml:space="preserve">Lotto funzionale </t>
  </si>
  <si>
    <t>lavoro complesso</t>
  </si>
  <si>
    <t>Codice ISTAT</t>
  </si>
  <si>
    <t>Localizzazione codice NUTS</t>
  </si>
  <si>
    <t>Tipologia</t>
  </si>
  <si>
    <t xml:space="preserve">Settore e sottosettore intervento </t>
  </si>
  <si>
    <t>Descrizione dell'intervento</t>
  </si>
  <si>
    <t>Livello di priorità</t>
  </si>
  <si>
    <t>Costi su annualità successive</t>
  </si>
  <si>
    <t>Importo complessivo</t>
  </si>
  <si>
    <t>Valore degli eventuali immobili di cui alla scheda C collegati all'intervento</t>
  </si>
  <si>
    <t>Scadenza temporale ultima per l'utilizzo dell'eventuale finanziamento derivante da contrazione di mutuo</t>
  </si>
  <si>
    <t>Apporto di capitale privato</t>
  </si>
  <si>
    <t>Intervento aggiunto o variato a seguito di modifica programma</t>
  </si>
  <si>
    <t>importo</t>
  </si>
  <si>
    <t>tipologia</t>
  </si>
  <si>
    <t>Peppino D'Andrea</t>
  </si>
  <si>
    <t>No</t>
  </si>
  <si>
    <t>DESCRIZIONE INTERVENTO</t>
  </si>
  <si>
    <t>Importo annualità</t>
  </si>
  <si>
    <t>Importo intervento</t>
  </si>
  <si>
    <t>Finalità</t>
  </si>
  <si>
    <t>Conformità urbanistica</t>
  </si>
  <si>
    <t>Verifica vincoli ambientali</t>
  </si>
  <si>
    <t>LIVELLO DI PROGETTAZIONE</t>
  </si>
  <si>
    <t>CENTRALE DI COMMITTENZA O SOGGETTO AGGREGATORE AL QUALE SI INTENDE DELEGARE LA PROCEDURA DI AFFIDAMENTO</t>
  </si>
  <si>
    <t>codice AUSA</t>
  </si>
  <si>
    <t>denominazione</t>
  </si>
  <si>
    <t>f.to Roberto Conte</t>
  </si>
  <si>
    <t>SCHEDA A: PROGRAMMA TRIENNALE DELLE OPERE PUBBLICHE 2022/2024
DELL'UNIVERSITA' DEGLI STUDI DI MILANO
QUADRO DELLE RISORSE NECESSARIE ALLA REALIZZAZIONE DEL PROGRAMMA</t>
  </si>
  <si>
    <t>L80012650158202200010</t>
  </si>
  <si>
    <t xml:space="preserve">G42H18000510005 </t>
  </si>
  <si>
    <t>Campus Beni Culturali
Area n. 22000, a Milano, in via Celoria n. 10
Ristrutturazione funzionale ed energetica dell’intero complesso immobiliare</t>
  </si>
  <si>
    <t>G46B19005450005</t>
  </si>
  <si>
    <t>Edificio n. 11020 sito in Milano, via Festa del Perdono n. 3
Realizzazione Biblioteca “Cortile ‘700”, adeguamento sala studio con relativo ingresso anche da via Laghetto e riqualificazione degli spazi limitrofi</t>
  </si>
  <si>
    <t>G42B22004460006</t>
  </si>
  <si>
    <t>G48H22000460006</t>
  </si>
  <si>
    <t>Edifici nn. 25030 e 24060 siti in Milano, Campus Celoria 26-Golgi19
Riqualificazione funzionale degli Spazi Ex Biblioteche per attività didattiche e servizi agli Studenti:
- Ex Biblioteca di Golgi 19
- Ex Biblioteca di Celoria 26</t>
  </si>
  <si>
    <t>Sedi didattiche universitarie
Ristrutturazione e riqualificazione funzionale-tecnologica aule didattiche:
- Edificio n.11020, sito in Milano, via Festa del Perdono 3 – Aule didattiche 104, 109 e 111
- Edificio n.21040, sito in Milano, via Celoria 2 - Aula 4
- Edificio n.32550, sito in Milano, via Valvassori Peroni 21 - Aula Levi
- Edificio n.35510, sito in Sesto San Giovanni, Piazza Indro Montanelli - Spazi polifunzionali per attività didattica e di praticantato della Scuola di Giornalismo</t>
  </si>
  <si>
    <t>G43C22000600008</t>
  </si>
  <si>
    <t>Campus Saini, Area n.32730, sita in Milano,  Via Corelli n.136
Ristrutturazione riqualificazione ed ampliamento del Centro Sportivo concesso in uso all’Università per esigenze didattico applicative della Scuola di Scienze Motorie
Edificio didattico e tribuna pista di atletica</t>
  </si>
  <si>
    <t>G49E13000340005</t>
  </si>
  <si>
    <t>Edificio n. 11020 e 11010, sito in Milano, Via Festa del Perdono n°3 e 7
Adeguamento impiantistico e riqualificazione energetica dell'intero complesso edilizio della Sede storica dell'Ateneo.</t>
  </si>
  <si>
    <t>Edificio sito in Milano, Via Francesco Sforza n.38
Riqualificazione funzionale e ristrutturazione della porzione immobiliare dell'Ex Obitorio del Policlinico, da destinare a servizi per studenti</t>
  </si>
  <si>
    <t>017</t>
  </si>
  <si>
    <t>Palazzo “Feltrinelli” in Gargnano del Garda
Centro Multifunzionale Didattico Convegnistico in Gargnano del Garda (BS)
Ristrutturazione ed adeguamento della costruzione di servizio annessa a Palazzo Feltrinelli per servizi di supporto all'accoglienza del Centro Didattico</t>
  </si>
  <si>
    <t>G42B22001390005</t>
  </si>
  <si>
    <t>Tommaso Iazzetta</t>
  </si>
  <si>
    <t>Sedi didattiche universitarie
Sostituzione Gruppo Frigo
Edificio n.11020, sito in Milano, via Festa del Perdono 3
Edificio n.32210, sito in Milano, via Balzaretti 9</t>
  </si>
  <si>
    <t>G44D22000300006</t>
  </si>
  <si>
    <t>Residenza universitaria sita in Milano, Edificio n.32330, via Plinio n.44
Ristrutturazione, riqualificazione energetica e adeguamento alle normative antincendio</t>
  </si>
  <si>
    <t>G41F19000130005</t>
  </si>
  <si>
    <t>Edificio n.33241 sito in Milano, in Via Attendolo Sforza n.8
Ristrutturazione del complesso edilizio al fine di adattarlo a residenza universitaria</t>
  </si>
  <si>
    <t>G44D22000290006</t>
  </si>
  <si>
    <t>Campus Martinitt, Edificio n.32735 sito in Milano in Via Pitteri n.56
Intervento di riqualificazione di alcune aree attualmente non utilizzate da destinarsi a nuovi posti letto e sale studio, riqualificazione area cucine, riqualificazione energetica dei Padiglioni Centrale e Prandoni. Demolizione dell’edificio Palestra per realizzazione nuovo corpo di fabbrica per aumento capacità posti letto e servizi comuni agli studenti.</t>
  </si>
  <si>
    <t>Progetto esecutivo</t>
  </si>
  <si>
    <t>07 Manutenzione straordinaria</t>
  </si>
  <si>
    <t>05.08 Sociali e Scolastiche</t>
  </si>
  <si>
    <t>08 Ristrutturazione con efficientamento energetico</t>
  </si>
  <si>
    <t>187_2</t>
  </si>
  <si>
    <t>09 Manutenzione straordinaria con efficientamento energetico</t>
  </si>
  <si>
    <t>04 Ristrutturazione</t>
  </si>
  <si>
    <t>Media</t>
  </si>
  <si>
    <t>Minima</t>
  </si>
  <si>
    <t>Si</t>
  </si>
  <si>
    <t>L80012650158202000002</t>
  </si>
  <si>
    <t>L80012650158201800005</t>
  </si>
  <si>
    <t>L80012650158202200001</t>
  </si>
  <si>
    <t>L80012650158202200002</t>
  </si>
  <si>
    <t>L80012650158202200003</t>
  </si>
  <si>
    <t>L80012650158202200004</t>
  </si>
  <si>
    <t>L80012650158202200005</t>
  </si>
  <si>
    <t>L80012650158202000005</t>
  </si>
  <si>
    <t>L80012650158202200006</t>
  </si>
  <si>
    <t>L80012650158202200007</t>
  </si>
  <si>
    <t>299-300-304-270</t>
  </si>
  <si>
    <t>253-252</t>
  </si>
  <si>
    <t>G48H22000570006</t>
  </si>
  <si>
    <t>G12B22002070006</t>
  </si>
  <si>
    <t>L80012650158201800006</t>
  </si>
  <si>
    <t>CUP</t>
  </si>
  <si>
    <t>SCHEDA C: PROGRAMMA TRIENNALE DELLE OPERE PUBBLICHE 2022/2024
DELL'UNIVERSITA' DEGLI STUDI DI MILANO
ELENCO DEGLI IMMOBILI DISPONIBILI</t>
  </si>
  <si>
    <t>trasferimento immobile a titolo corrispettivo ex comma 1 art. 191</t>
  </si>
  <si>
    <t>immobili disponibili ex articolo 21 comma 5</t>
  </si>
  <si>
    <t xml:space="preserve">Tipo disponibilità se Immobile derivante da Opera incompiuta di cui si è dichiarata l'insussistenza dell'interesse </t>
  </si>
  <si>
    <t>-</t>
  </si>
  <si>
    <t>SCHEDA D: PROGRAMMA TRIENNALE DELLE OPERE PUBBLICHE 2022/2024
DELL'UNIVERSITA' DEGLI STUDI DI MILANO
ELENCO DEGLI INERVENTI DEL PROGRAMMA</t>
  </si>
  <si>
    <t>SCHEDA E: PROGRAMMA TRIENNALE DELLE OPERE PUBBLICHE 2022/2024
DELL'UNIVERSITA' DEGLI STUDI DI MILANO
INTERVENTI RICOMPRESI NELL'ELENCO ANNUALE</t>
  </si>
  <si>
    <t>Codice Intervento - CUI</t>
  </si>
  <si>
    <t>si</t>
  </si>
  <si>
    <t>MIS - miglioramento e incremento del servizio</t>
  </si>
  <si>
    <t>Marco 
Zanini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</si>
</sst>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 &quot;* #,##0.00_-;&quot;-€ &quot;* #,##0.00_-;_-&quot;€ &quot;* \-_-;_-@_-"/>
    <numFmt numFmtId="165" formatCode="_-&quot;€ &quot;* #,##0.00_-;&quot;-€ &quot;* #,##0.00_-;_-&quot;€ &quot;* \-??_-;_-@_-"/>
    <numFmt numFmtId="166" formatCode="_-&quot;€ &quot;* #,##0_-;&quot;-€ &quot;* #,##0_-;_-&quot;€ &quot;* \-_-;_-@_-"/>
  </numFmts>
  <fonts count="15" x14ac:knownFonts="1">
    <font>
      <sz val="11"/>
      <color indexed="8"/>
      <name val="Calibri"/>
      <family val="2"/>
    </font>
    <font>
      <sz val="12"/>
      <color indexed="8"/>
      <name val="Calibri"/>
      <family val="2"/>
    </font>
    <font>
      <b/>
      <sz val="12"/>
      <color indexed="8"/>
      <name val="Trebuchet MS"/>
      <family val="2"/>
    </font>
    <font>
      <sz val="12"/>
      <color indexed="8"/>
      <name val="Trebuchet MS"/>
      <family val="2"/>
    </font>
    <font>
      <i/>
      <sz val="12"/>
      <color indexed="8"/>
      <name val="Trebuchet MS"/>
      <family val="2"/>
    </font>
    <font>
      <sz val="20"/>
      <color indexed="8"/>
      <name val="Calibri"/>
      <family val="2"/>
    </font>
    <font>
      <b/>
      <sz val="16"/>
      <color indexed="8"/>
      <name val="Trebuchet MS"/>
      <family val="2"/>
    </font>
    <font>
      <b/>
      <sz val="20"/>
      <color indexed="8"/>
      <name val="Trebuchet MS"/>
      <family val="2"/>
    </font>
    <font>
      <sz val="20"/>
      <color indexed="8"/>
      <name val="Trebuchet MS"/>
      <family val="2"/>
    </font>
    <font>
      <b/>
      <sz val="18"/>
      <color indexed="8"/>
      <name val="Trebuchet MS"/>
      <family val="2"/>
    </font>
    <font>
      <i/>
      <sz val="20"/>
      <color indexed="8"/>
      <name val="Trebuchet MS"/>
      <family val="2"/>
    </font>
    <font>
      <b/>
      <sz val="14"/>
      <color indexed="8"/>
      <name val="Trebuchet MS"/>
      <family val="2"/>
    </font>
    <font>
      <sz val="18"/>
      <color indexed="8"/>
      <name val="Trebuchet MS"/>
      <family val="2"/>
    </font>
    <font>
      <sz val="11"/>
      <color indexed="8"/>
      <name val="Calibri"/>
      <family val="2"/>
    </font>
    <font>
      <sz val="20"/>
      <name val="Trebuchet MS"/>
      <family val="2"/>
    </font>
  </fonts>
  <fills count="4">
    <fill>
      <patternFill patternType="none"/>
    </fill>
    <fill>
      <patternFill patternType="gray125"/>
    </fill>
    <fill>
      <patternFill patternType="solid">
        <fgColor indexed="22"/>
        <bgColor indexed="31"/>
      </patternFill>
    </fill>
    <fill>
      <patternFill patternType="solid">
        <fgColor theme="0" tint="-0.249977111117893"/>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2">
    <xf numFmtId="0" fontId="0" fillId="0" borderId="0"/>
    <xf numFmtId="165" fontId="13" fillId="0" borderId="0" applyFill="0" applyBorder="0" applyAlignment="0" applyProtection="0"/>
  </cellStyleXfs>
  <cellXfs count="66">
    <xf numFmtId="0" fontId="0" fillId="0" borderId="0" xfId="0"/>
    <xf numFmtId="0" fontId="1" fillId="0" borderId="0" xfId="0" applyFont="1"/>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164" fontId="3" fillId="0" borderId="1" xfId="0" applyNumberFormat="1" applyFont="1" applyBorder="1" applyAlignment="1">
      <alignment horizontal="center" vertical="center"/>
    </xf>
    <xf numFmtId="0" fontId="2" fillId="0" borderId="1" xfId="0" applyFont="1" applyBorder="1" applyAlignment="1">
      <alignment horizontal="left" vertical="center" wrapText="1"/>
    </xf>
    <xf numFmtId="164" fontId="2" fillId="0" borderId="1" xfId="0" applyNumberFormat="1" applyFont="1" applyBorder="1" applyAlignment="1">
      <alignment horizontal="center" vertical="center"/>
    </xf>
    <xf numFmtId="0" fontId="3" fillId="0" borderId="0" xfId="0" applyFont="1"/>
    <xf numFmtId="0" fontId="4" fillId="0" borderId="0" xfId="0" applyFont="1"/>
    <xf numFmtId="0" fontId="5" fillId="0" borderId="0" xfId="0" applyFont="1"/>
    <xf numFmtId="0" fontId="7" fillId="2" borderId="1" xfId="0" applyFont="1" applyFill="1" applyBorder="1" applyAlignment="1">
      <alignment horizontal="center" vertical="center"/>
    </xf>
    <xf numFmtId="0" fontId="8" fillId="0" borderId="0" xfId="0" applyFont="1"/>
    <xf numFmtId="0" fontId="7"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10" fillId="0" borderId="0" xfId="0" applyFont="1"/>
    <xf numFmtId="0" fontId="8" fillId="0" borderId="1" xfId="0" applyFont="1" applyBorder="1" applyAlignment="1">
      <alignment horizontal="left" vertical="center" wrapText="1"/>
    </xf>
    <xf numFmtId="165" fontId="5" fillId="0" borderId="1" xfId="1" applyNumberFormat="1" applyFont="1" applyFill="1" applyBorder="1" applyAlignment="1" applyProtection="1">
      <alignment horizontal="center" vertical="center"/>
    </xf>
    <xf numFmtId="0" fontId="11" fillId="2" borderId="1"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0" xfId="0" applyAlignment="1">
      <alignment wrapText="1"/>
    </xf>
    <xf numFmtId="0" fontId="14" fillId="0" borderId="2" xfId="0" applyFont="1" applyFill="1" applyBorder="1" applyAlignment="1">
      <alignment horizontal="center" vertical="center" wrapText="1"/>
    </xf>
    <xf numFmtId="0" fontId="5" fillId="0" borderId="0" xfId="0" applyFont="1" applyFill="1"/>
    <xf numFmtId="164" fontId="3"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3" fillId="0" borderId="0" xfId="0" applyFont="1" applyBorder="1" applyAlignment="1">
      <alignment horizontal="center"/>
    </xf>
    <xf numFmtId="0" fontId="2" fillId="3" borderId="0" xfId="0" applyFont="1" applyFill="1" applyBorder="1" applyAlignment="1">
      <alignment horizontal="center" vertical="center" wrapText="1"/>
    </xf>
    <xf numFmtId="0" fontId="2" fillId="2" borderId="1" xfId="0" applyFont="1" applyFill="1" applyBorder="1" applyAlignment="1">
      <alignment vertical="center"/>
    </xf>
    <xf numFmtId="0" fontId="2" fillId="2" borderId="1" xfId="0" applyFont="1" applyFill="1" applyBorder="1" applyAlignment="1">
      <alignment horizontal="center"/>
    </xf>
    <xf numFmtId="0" fontId="2" fillId="2" borderId="1" xfId="0" applyFont="1" applyFill="1" applyBorder="1" applyAlignment="1">
      <alignment horizontal="center" vertical="center" wrapText="1"/>
    </xf>
    <xf numFmtId="0" fontId="2" fillId="0" borderId="0" xfId="0" applyFont="1" applyAlignment="1">
      <alignment horizontal="center"/>
    </xf>
    <xf numFmtId="0" fontId="3" fillId="0" borderId="0" xfId="0" applyFont="1" applyBorder="1" applyAlignment="1">
      <alignment horizontal="center" wrapText="1"/>
    </xf>
    <xf numFmtId="0" fontId="6" fillId="3" borderId="0" xfId="0" applyFont="1" applyFill="1" applyBorder="1" applyAlignment="1">
      <alignment horizontal="center" vertical="center" wrapText="1"/>
    </xf>
    <xf numFmtId="0" fontId="5" fillId="0" borderId="0" xfId="0" applyFont="1" applyBorder="1" applyAlignment="1">
      <alignment horizont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0" borderId="0" xfId="0" applyFont="1" applyBorder="1" applyAlignment="1">
      <alignment horizontal="center"/>
    </xf>
    <xf numFmtId="0" fontId="8" fillId="0" borderId="0" xfId="0" applyFont="1" applyBorder="1" applyAlignment="1">
      <alignment horizontal="center" wrapText="1"/>
    </xf>
    <xf numFmtId="0" fontId="7" fillId="0" borderId="0" xfId="0" applyFont="1" applyFill="1" applyAlignment="1">
      <alignment horizontal="center"/>
    </xf>
    <xf numFmtId="0" fontId="7" fillId="3" borderId="0" xfId="0" applyFont="1" applyFill="1" applyBorder="1" applyAlignment="1">
      <alignment horizontal="center" vertical="center" wrapText="1"/>
    </xf>
    <xf numFmtId="0" fontId="0" fillId="0" borderId="0" xfId="0" applyBorder="1" applyAlignment="1">
      <alignment horizontal="center"/>
    </xf>
    <xf numFmtId="0" fontId="11" fillId="2" borderId="1" xfId="0" applyFont="1" applyFill="1" applyBorder="1" applyAlignment="1">
      <alignment horizontal="center" wrapText="1"/>
    </xf>
    <xf numFmtId="0" fontId="11"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1" fontId="8" fillId="0" borderId="3" xfId="0" applyNumberFormat="1" applyFont="1" applyBorder="1" applyAlignment="1">
      <alignment horizontal="center" vertical="center" wrapText="1"/>
    </xf>
    <xf numFmtId="0" fontId="8" fillId="0" borderId="3" xfId="0" applyFont="1" applyBorder="1" applyAlignment="1">
      <alignment horizontal="left" vertical="center" wrapText="1"/>
    </xf>
    <xf numFmtId="165" fontId="5" fillId="0" borderId="3" xfId="1" applyNumberFormat="1" applyFont="1" applyFill="1" applyBorder="1" applyAlignment="1" applyProtection="1">
      <alignment horizontal="center" vertical="center"/>
    </xf>
    <xf numFmtId="165" fontId="5" fillId="0" borderId="3" xfId="0" applyNumberFormat="1" applyFont="1" applyBorder="1" applyAlignment="1">
      <alignment horizontal="center" vertical="center"/>
    </xf>
    <xf numFmtId="166" fontId="5" fillId="0" borderId="3" xfId="0" applyNumberFormat="1" applyFont="1" applyBorder="1" applyAlignment="1">
      <alignment horizontal="center" vertical="center"/>
    </xf>
    <xf numFmtId="49" fontId="8" fillId="0" borderId="3" xfId="0" applyNumberFormat="1" applyFont="1" applyBorder="1" applyAlignment="1">
      <alignment horizontal="center" vertical="center" wrapText="1"/>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9"/>
  <sheetViews>
    <sheetView view="pageBreakPreview" topLeftCell="A12" zoomScale="80" zoomScaleSheetLayoutView="80" workbookViewId="0">
      <selection activeCell="K15" sqref="K15"/>
    </sheetView>
  </sheetViews>
  <sheetFormatPr defaultColWidth="9.109375" defaultRowHeight="15.6" x14ac:dyDescent="0.3"/>
  <cols>
    <col min="1" max="1" width="72.109375" style="1" customWidth="1"/>
    <col min="2" max="2" width="20.44140625" style="1" bestFit="1" customWidth="1"/>
    <col min="3" max="4" width="20.6640625" style="1" customWidth="1"/>
    <col min="5" max="5" width="23.21875" style="1" customWidth="1"/>
    <col min="6" max="16384" width="9.109375" style="1"/>
  </cols>
  <sheetData>
    <row r="1" spans="1:5" ht="72" customHeight="1" x14ac:dyDescent="0.3">
      <c r="A1" s="30" t="s">
        <v>71</v>
      </c>
      <c r="B1" s="30"/>
      <c r="C1" s="30"/>
      <c r="D1" s="30"/>
      <c r="E1" s="30"/>
    </row>
    <row r="3" spans="1:5" ht="16.2" x14ac:dyDescent="0.35">
      <c r="A3" s="31" t="s">
        <v>0</v>
      </c>
      <c r="B3" s="32" t="s">
        <v>1</v>
      </c>
      <c r="C3" s="32"/>
      <c r="D3" s="32"/>
      <c r="E3" s="32"/>
    </row>
    <row r="4" spans="1:5" ht="18" customHeight="1" x14ac:dyDescent="0.35">
      <c r="A4" s="31"/>
      <c r="B4" s="32" t="s">
        <v>2</v>
      </c>
      <c r="C4" s="32"/>
      <c r="D4" s="32"/>
      <c r="E4" s="33" t="s">
        <v>3</v>
      </c>
    </row>
    <row r="5" spans="1:5" ht="16.2" x14ac:dyDescent="0.3">
      <c r="A5" s="31"/>
      <c r="B5" s="2" t="s">
        <v>4</v>
      </c>
      <c r="C5" s="3" t="s">
        <v>5</v>
      </c>
      <c r="D5" s="2" t="s">
        <v>6</v>
      </c>
      <c r="E5" s="33"/>
    </row>
    <row r="6" spans="1:5" ht="64.5" customHeight="1" x14ac:dyDescent="0.3">
      <c r="A6" s="4" t="s">
        <v>7</v>
      </c>
      <c r="B6" s="26">
        <f>(6500000+2481500)</f>
        <v>8981500</v>
      </c>
      <c r="C6" s="26">
        <f>33113000+0</f>
        <v>33113000</v>
      </c>
      <c r="D6" s="26">
        <f>35196940+0</f>
        <v>35196940</v>
      </c>
      <c r="E6" s="26">
        <f t="shared" ref="E6:E13" si="0">B6+C6+D6</f>
        <v>77291440</v>
      </c>
    </row>
    <row r="7" spans="1:5" ht="63" customHeight="1" x14ac:dyDescent="0.3">
      <c r="A7" s="4" t="s">
        <v>8</v>
      </c>
      <c r="B7" s="5">
        <v>0</v>
      </c>
      <c r="C7" s="5">
        <v>0</v>
      </c>
      <c r="D7" s="5">
        <v>0</v>
      </c>
      <c r="E7" s="5">
        <f t="shared" si="0"/>
        <v>0</v>
      </c>
    </row>
    <row r="8" spans="1:5" ht="61.5" customHeight="1" x14ac:dyDescent="0.3">
      <c r="A8" s="4" t="s">
        <v>9</v>
      </c>
      <c r="B8" s="5">
        <v>0</v>
      </c>
      <c r="C8" s="5">
        <v>0</v>
      </c>
      <c r="D8" s="5">
        <v>0</v>
      </c>
      <c r="E8" s="5">
        <f t="shared" si="0"/>
        <v>0</v>
      </c>
    </row>
    <row r="9" spans="1:5" ht="50.1" customHeight="1" x14ac:dyDescent="0.3">
      <c r="A9" s="4" t="s">
        <v>10</v>
      </c>
      <c r="B9" s="26">
        <v>21103760</v>
      </c>
      <c r="C9" s="26">
        <v>16367000</v>
      </c>
      <c r="D9" s="26">
        <v>8803060</v>
      </c>
      <c r="E9" s="5">
        <f t="shared" si="0"/>
        <v>46273820</v>
      </c>
    </row>
    <row r="10" spans="1:5" ht="105.75" customHeight="1" x14ac:dyDescent="0.3">
      <c r="A10" s="4" t="s">
        <v>11</v>
      </c>
      <c r="B10" s="5">
        <v>0</v>
      </c>
      <c r="C10" s="5">
        <v>0</v>
      </c>
      <c r="D10" s="5">
        <v>0</v>
      </c>
      <c r="E10" s="5">
        <v>0</v>
      </c>
    </row>
    <row r="11" spans="1:5" ht="72.75" customHeight="1" x14ac:dyDescent="0.3">
      <c r="A11" s="4" t="s">
        <v>12</v>
      </c>
      <c r="B11" s="5">
        <v>0</v>
      </c>
      <c r="C11" s="5">
        <v>0</v>
      </c>
      <c r="D11" s="5">
        <v>0</v>
      </c>
      <c r="E11" s="5">
        <f t="shared" si="0"/>
        <v>0</v>
      </c>
    </row>
    <row r="12" spans="1:5" ht="50.1" customHeight="1" x14ac:dyDescent="0.3">
      <c r="A12" s="4" t="s">
        <v>13</v>
      </c>
      <c r="B12" s="5">
        <v>0</v>
      </c>
      <c r="C12" s="5">
        <v>0</v>
      </c>
      <c r="D12" s="5">
        <v>0</v>
      </c>
      <c r="E12" s="5">
        <f t="shared" si="0"/>
        <v>0</v>
      </c>
    </row>
    <row r="13" spans="1:5" ht="50.1" customHeight="1" x14ac:dyDescent="0.3">
      <c r="A13" s="6" t="s">
        <v>14</v>
      </c>
      <c r="B13" s="7">
        <f>SUM(B6:B12)</f>
        <v>30085260</v>
      </c>
      <c r="C13" s="7">
        <f>SUM(C6:C12)</f>
        <v>49480000</v>
      </c>
      <c r="D13" s="7">
        <f>SUM(D6:D12)</f>
        <v>44000000</v>
      </c>
      <c r="E13" s="7">
        <f t="shared" si="0"/>
        <v>123565260</v>
      </c>
    </row>
    <row r="14" spans="1:5" ht="16.2" x14ac:dyDescent="0.35">
      <c r="A14" s="8"/>
      <c r="B14" s="8"/>
      <c r="C14" s="8"/>
      <c r="D14" s="8"/>
      <c r="E14" s="8"/>
    </row>
    <row r="15" spans="1:5" ht="32.4" customHeight="1" x14ac:dyDescent="0.35">
      <c r="A15" s="9"/>
      <c r="B15" s="8"/>
      <c r="C15" s="35" t="s">
        <v>15</v>
      </c>
      <c r="D15" s="35"/>
      <c r="E15" s="8"/>
    </row>
    <row r="16" spans="1:5" ht="18" customHeight="1" x14ac:dyDescent="0.35">
      <c r="A16" s="8"/>
      <c r="B16" s="8"/>
      <c r="C16" s="29" t="s">
        <v>16</v>
      </c>
      <c r="D16" s="29"/>
      <c r="E16" s="8"/>
    </row>
    <row r="17" spans="1:5" ht="16.2" x14ac:dyDescent="0.35">
      <c r="A17" s="8"/>
      <c r="B17" s="8"/>
      <c r="C17" s="34" t="s">
        <v>70</v>
      </c>
      <c r="D17" s="34"/>
      <c r="E17" s="8"/>
    </row>
    <row r="18" spans="1:5" ht="16.2" x14ac:dyDescent="0.35">
      <c r="A18" s="8"/>
      <c r="B18" s="8"/>
      <c r="E18" s="8"/>
    </row>
    <row r="19" spans="1:5" ht="16.2" x14ac:dyDescent="0.35">
      <c r="A19" s="8"/>
      <c r="B19" s="8"/>
      <c r="C19" s="29"/>
      <c r="D19" s="29"/>
      <c r="E19" s="8"/>
    </row>
  </sheetData>
  <sheetProtection selectLockedCells="1" selectUnlockedCells="1"/>
  <mergeCells count="9">
    <mergeCell ref="C19:D19"/>
    <mergeCell ref="A1:E1"/>
    <mergeCell ref="A3:A5"/>
    <mergeCell ref="B3:E3"/>
    <mergeCell ref="B4:D4"/>
    <mergeCell ref="E4:E5"/>
    <mergeCell ref="C16:D16"/>
    <mergeCell ref="C17:D17"/>
    <mergeCell ref="C15:D15"/>
  </mergeCells>
  <printOptions horizontalCentered="1" verticalCentered="1"/>
  <pageMargins left="0.25" right="0.25" top="0.75" bottom="0.75" header="0.3" footer="0.3"/>
  <pageSetup paperSize="8" scale="94" firstPageNumber="0" orientation="landscape" r:id="rId1"/>
  <headerFooter alignWithMargins="0"/>
  <rowBreaks count="1" manualBreakCount="1">
    <brk id="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2"/>
  <sheetViews>
    <sheetView view="pageBreakPreview" zoomScale="50" zoomScaleSheetLayoutView="50" workbookViewId="0">
      <selection activeCell="N12" sqref="N12:O12"/>
    </sheetView>
  </sheetViews>
  <sheetFormatPr defaultColWidth="9.109375" defaultRowHeight="25.8" x14ac:dyDescent="0.5"/>
  <cols>
    <col min="1" max="1" width="20.5546875" style="10" customWidth="1"/>
    <col min="2" max="2" width="31.44140625" style="10" customWidth="1"/>
    <col min="3" max="3" width="27.109375" style="10" customWidth="1"/>
    <col min="4" max="4" width="42.5546875" style="10" customWidth="1"/>
    <col min="5" max="5" width="11.44140625" style="10" customWidth="1"/>
    <col min="6" max="6" width="13.21875" style="10" customWidth="1"/>
    <col min="7" max="7" width="13.88671875" style="10" customWidth="1"/>
    <col min="8" max="8" width="26.6640625" style="10" customWidth="1"/>
    <col min="9" max="9" width="23.88671875" style="10" customWidth="1"/>
    <col min="10" max="10" width="19.33203125" style="10" customWidth="1"/>
    <col min="11" max="11" width="41" style="10" customWidth="1"/>
    <col min="12" max="12" width="25.44140625" style="10" customWidth="1"/>
    <col min="13" max="16" width="26.21875" style="10" customWidth="1"/>
    <col min="17" max="16384" width="9.109375" style="10"/>
  </cols>
  <sheetData>
    <row r="1" spans="1:16" ht="80.400000000000006" customHeight="1" x14ac:dyDescent="0.5">
      <c r="A1" s="36" t="s">
        <v>123</v>
      </c>
      <c r="B1" s="36"/>
      <c r="C1" s="36"/>
      <c r="D1" s="36"/>
      <c r="E1" s="36"/>
      <c r="F1" s="36"/>
      <c r="G1" s="36"/>
      <c r="H1" s="36"/>
      <c r="I1" s="36"/>
      <c r="J1" s="36"/>
      <c r="K1" s="36"/>
      <c r="L1" s="36"/>
      <c r="M1" s="36"/>
      <c r="N1" s="36"/>
      <c r="O1" s="36"/>
      <c r="P1" s="36"/>
    </row>
    <row r="2" spans="1:16" x14ac:dyDescent="0.5">
      <c r="A2" s="37"/>
      <c r="B2" s="37"/>
      <c r="C2" s="37"/>
      <c r="D2" s="37"/>
      <c r="E2" s="37"/>
      <c r="F2" s="37"/>
      <c r="G2" s="37"/>
      <c r="H2" s="37"/>
      <c r="I2" s="37"/>
      <c r="J2" s="37"/>
      <c r="K2" s="37"/>
      <c r="L2" s="37"/>
      <c r="M2" s="37"/>
      <c r="N2" s="37"/>
      <c r="O2" s="37"/>
      <c r="P2" s="37"/>
    </row>
    <row r="3" spans="1:16" s="12" customFormat="1" ht="37.5" customHeight="1" x14ac:dyDescent="0.5">
      <c r="A3" s="38" t="s">
        <v>17</v>
      </c>
      <c r="B3" s="38"/>
      <c r="C3" s="38"/>
      <c r="D3" s="38"/>
      <c r="E3" s="38"/>
      <c r="F3" s="38"/>
      <c r="G3" s="38"/>
      <c r="H3" s="38"/>
      <c r="I3" s="38"/>
      <c r="J3" s="38"/>
      <c r="K3" s="38"/>
      <c r="L3" s="38"/>
      <c r="M3" s="38"/>
      <c r="N3" s="38"/>
      <c r="O3" s="38"/>
      <c r="P3" s="38"/>
    </row>
    <row r="4" spans="1:16" s="12" customFormat="1" ht="60" customHeight="1" x14ac:dyDescent="0.5">
      <c r="A4" s="39" t="s">
        <v>18</v>
      </c>
      <c r="B4" s="39" t="s">
        <v>19</v>
      </c>
      <c r="C4" s="39" t="s">
        <v>20</v>
      </c>
      <c r="D4" s="39" t="s">
        <v>21</v>
      </c>
      <c r="E4" s="39" t="s">
        <v>22</v>
      </c>
      <c r="F4" s="39"/>
      <c r="G4" s="39"/>
      <c r="H4" s="40" t="s">
        <v>23</v>
      </c>
      <c r="I4" s="41" t="s">
        <v>124</v>
      </c>
      <c r="J4" s="41" t="s">
        <v>125</v>
      </c>
      <c r="K4" s="41" t="s">
        <v>24</v>
      </c>
      <c r="L4" s="41" t="s">
        <v>126</v>
      </c>
      <c r="M4" s="38" t="s">
        <v>25</v>
      </c>
      <c r="N4" s="38"/>
      <c r="O4" s="38"/>
      <c r="P4" s="38"/>
    </row>
    <row r="5" spans="1:16" s="12" customFormat="1" ht="177" customHeight="1" x14ac:dyDescent="0.5">
      <c r="A5" s="39"/>
      <c r="B5" s="39"/>
      <c r="C5" s="39"/>
      <c r="D5" s="39"/>
      <c r="E5" s="11" t="s">
        <v>26</v>
      </c>
      <c r="F5" s="11" t="s">
        <v>27</v>
      </c>
      <c r="G5" s="11" t="s">
        <v>28</v>
      </c>
      <c r="H5" s="40"/>
      <c r="I5" s="41"/>
      <c r="J5" s="41"/>
      <c r="K5" s="41"/>
      <c r="L5" s="41"/>
      <c r="M5" s="13" t="s">
        <v>29</v>
      </c>
      <c r="N5" s="13" t="s">
        <v>30</v>
      </c>
      <c r="O5" s="13" t="s">
        <v>31</v>
      </c>
      <c r="P5" s="13" t="s">
        <v>32</v>
      </c>
    </row>
    <row r="6" spans="1:16" s="12" customFormat="1" ht="99.75" customHeight="1" x14ac:dyDescent="0.5">
      <c r="A6" s="14" t="s">
        <v>33</v>
      </c>
      <c r="B6" s="14" t="s">
        <v>33</v>
      </c>
      <c r="C6" s="14" t="s">
        <v>33</v>
      </c>
      <c r="D6" s="14" t="s">
        <v>33</v>
      </c>
      <c r="E6" s="14" t="s">
        <v>33</v>
      </c>
      <c r="F6" s="14" t="s">
        <v>33</v>
      </c>
      <c r="G6" s="14" t="s">
        <v>33</v>
      </c>
      <c r="H6" s="14" t="s">
        <v>33</v>
      </c>
      <c r="I6" s="14" t="s">
        <v>33</v>
      </c>
      <c r="J6" s="14" t="s">
        <v>33</v>
      </c>
      <c r="K6" s="14" t="s">
        <v>33</v>
      </c>
      <c r="L6" s="14" t="s">
        <v>33</v>
      </c>
      <c r="M6" s="14" t="s">
        <v>33</v>
      </c>
      <c r="N6" s="14" t="s">
        <v>33</v>
      </c>
      <c r="O6" s="14" t="s">
        <v>33</v>
      </c>
      <c r="P6" s="14" t="s">
        <v>33</v>
      </c>
    </row>
    <row r="7" spans="1:16" s="12" customFormat="1" x14ac:dyDescent="0.5">
      <c r="A7" s="15"/>
    </row>
    <row r="8" spans="1:16" s="12" customFormat="1" x14ac:dyDescent="0.5"/>
    <row r="9" spans="1:16" s="12" customFormat="1" ht="27.75" customHeight="1" x14ac:dyDescent="0.5">
      <c r="N9" s="43" t="s">
        <v>15</v>
      </c>
      <c r="O9" s="43"/>
    </row>
    <row r="10" spans="1:16" s="12" customFormat="1" x14ac:dyDescent="0.5">
      <c r="N10" s="42" t="s">
        <v>16</v>
      </c>
      <c r="O10" s="42"/>
    </row>
    <row r="11" spans="1:16" s="12" customFormat="1" x14ac:dyDescent="0.5">
      <c r="N11" s="44" t="s">
        <v>70</v>
      </c>
      <c r="O11" s="44"/>
    </row>
    <row r="12" spans="1:16" s="12" customFormat="1" x14ac:dyDescent="0.5">
      <c r="N12" s="42"/>
      <c r="O12" s="42"/>
    </row>
  </sheetData>
  <sheetProtection selectLockedCells="1" selectUnlockedCells="1"/>
  <mergeCells count="18">
    <mergeCell ref="N12:O12"/>
    <mergeCell ref="J4:J5"/>
    <mergeCell ref="K4:K5"/>
    <mergeCell ref="L4:L5"/>
    <mergeCell ref="M4:P4"/>
    <mergeCell ref="N9:O9"/>
    <mergeCell ref="N10:O10"/>
    <mergeCell ref="N11:O11"/>
    <mergeCell ref="A1:P1"/>
    <mergeCell ref="A2:P2"/>
    <mergeCell ref="A3:P3"/>
    <mergeCell ref="A4:A5"/>
    <mergeCell ref="B4:B5"/>
    <mergeCell ref="C4:C5"/>
    <mergeCell ref="D4:D5"/>
    <mergeCell ref="E4:G4"/>
    <mergeCell ref="H4:H5"/>
    <mergeCell ref="I4:I5"/>
  </mergeCells>
  <printOptions horizontalCentered="1"/>
  <pageMargins left="0.98425196850393704" right="0.98425196850393704" top="0.98425196850393704" bottom="0.98425196850393704" header="0.51181102362204722" footer="0.51181102362204722"/>
  <pageSetup paperSize="8" scale="44"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23"/>
  <sheetViews>
    <sheetView view="pageBreakPreview" zoomScale="40" zoomScaleSheetLayoutView="40" workbookViewId="0">
      <selection activeCell="Z3" sqref="A3:XFD5"/>
    </sheetView>
  </sheetViews>
  <sheetFormatPr defaultColWidth="9.109375" defaultRowHeight="25.8" x14ac:dyDescent="0.5"/>
  <cols>
    <col min="1" max="1" width="56.77734375" style="10" customWidth="1"/>
    <col min="2" max="2" width="18.33203125" style="10" customWidth="1"/>
    <col min="3" max="3" width="35.88671875" style="10" customWidth="1"/>
    <col min="4" max="4" width="26" style="10" customWidth="1"/>
    <col min="5" max="5" width="27.109375" style="10" customWidth="1"/>
    <col min="6" max="6" width="20.88671875" style="10" customWidth="1"/>
    <col min="7" max="7" width="19.5546875" style="10" customWidth="1"/>
    <col min="8" max="9" width="10.33203125" style="10" customWidth="1"/>
    <col min="10" max="10" width="13.44140625" style="10" customWidth="1"/>
    <col min="11" max="11" width="25.6640625" style="10" customWidth="1"/>
    <col min="12" max="12" width="28.33203125" style="10" bestFit="1" customWidth="1"/>
    <col min="13" max="13" width="22.44140625" style="10" customWidth="1"/>
    <col min="14" max="14" width="78.44140625" style="10" customWidth="1"/>
    <col min="15" max="15" width="17.33203125" style="10" customWidth="1"/>
    <col min="16" max="18" width="30.5546875" style="10" bestFit="1" customWidth="1"/>
    <col min="19" max="19" width="21" style="10" customWidth="1"/>
    <col min="20" max="20" width="30.5546875" style="10" bestFit="1" customWidth="1"/>
    <col min="21" max="21" width="25.44140625" style="10" customWidth="1"/>
    <col min="22" max="22" width="30.88671875" style="10" customWidth="1"/>
    <col min="23" max="24" width="21.88671875" style="10" customWidth="1"/>
    <col min="25" max="25" width="26.88671875" style="10" customWidth="1"/>
    <col min="26" max="16384" width="9.109375" style="10"/>
  </cols>
  <sheetData>
    <row r="1" spans="1:25" ht="99.75" customHeight="1" x14ac:dyDescent="0.5">
      <c r="A1" s="45" t="s">
        <v>128</v>
      </c>
      <c r="B1" s="45"/>
      <c r="C1" s="45"/>
      <c r="D1" s="45"/>
      <c r="E1" s="45"/>
      <c r="F1" s="45"/>
      <c r="G1" s="45"/>
      <c r="H1" s="45"/>
      <c r="I1" s="45"/>
      <c r="J1" s="45"/>
      <c r="K1" s="45"/>
      <c r="L1" s="45"/>
      <c r="M1" s="45"/>
      <c r="N1" s="45"/>
      <c r="O1" s="45"/>
      <c r="P1" s="45"/>
      <c r="Q1" s="45"/>
      <c r="R1" s="45"/>
      <c r="S1" s="45"/>
      <c r="T1" s="45"/>
      <c r="U1" s="45"/>
      <c r="V1" s="45"/>
      <c r="W1" s="45"/>
      <c r="X1" s="45"/>
      <c r="Y1" s="45"/>
    </row>
    <row r="2" spans="1:25" x14ac:dyDescent="0.5">
      <c r="A2" s="37"/>
      <c r="B2" s="37"/>
      <c r="C2" s="37"/>
      <c r="D2" s="37"/>
      <c r="E2" s="37"/>
      <c r="F2" s="37"/>
      <c r="G2" s="37"/>
      <c r="H2" s="37"/>
      <c r="I2" s="37"/>
      <c r="J2" s="37"/>
      <c r="K2" s="37"/>
      <c r="L2" s="37"/>
      <c r="M2" s="37"/>
      <c r="N2" s="37"/>
      <c r="O2" s="37"/>
      <c r="P2" s="37"/>
      <c r="Q2" s="37"/>
      <c r="R2" s="37"/>
      <c r="S2" s="37"/>
    </row>
    <row r="3" spans="1:25" ht="27.75" customHeight="1" x14ac:dyDescent="0.5">
      <c r="A3" s="49" t="s">
        <v>37</v>
      </c>
      <c r="B3" s="49" t="s">
        <v>38</v>
      </c>
      <c r="C3" s="49" t="s">
        <v>39</v>
      </c>
      <c r="D3" s="49" t="s">
        <v>40</v>
      </c>
      <c r="E3" s="49" t="s">
        <v>41</v>
      </c>
      <c r="F3" s="50" t="s">
        <v>42</v>
      </c>
      <c r="G3" s="50" t="s">
        <v>43</v>
      </c>
      <c r="H3" s="50" t="s">
        <v>44</v>
      </c>
      <c r="I3" s="50"/>
      <c r="J3" s="50"/>
      <c r="K3" s="49" t="s">
        <v>45</v>
      </c>
      <c r="L3" s="50" t="s">
        <v>46</v>
      </c>
      <c r="M3" s="50" t="s">
        <v>47</v>
      </c>
      <c r="N3" s="50" t="s">
        <v>48</v>
      </c>
      <c r="O3" s="50" t="s">
        <v>49</v>
      </c>
      <c r="P3" s="51" t="s">
        <v>25</v>
      </c>
      <c r="Q3" s="51"/>
      <c r="R3" s="51"/>
      <c r="S3" s="51"/>
      <c r="T3" s="51"/>
      <c r="U3" s="51"/>
      <c r="V3" s="51"/>
      <c r="W3" s="51"/>
      <c r="X3" s="51"/>
      <c r="Y3" s="51"/>
    </row>
    <row r="4" spans="1:25" ht="25.5" customHeight="1" x14ac:dyDescent="0.5">
      <c r="A4" s="49"/>
      <c r="B4" s="49"/>
      <c r="C4" s="49"/>
      <c r="D4" s="49"/>
      <c r="E4" s="49"/>
      <c r="F4" s="50"/>
      <c r="G4" s="50"/>
      <c r="H4" s="50" t="s">
        <v>26</v>
      </c>
      <c r="I4" s="50" t="s">
        <v>27</v>
      </c>
      <c r="J4" s="50" t="s">
        <v>28</v>
      </c>
      <c r="K4" s="49"/>
      <c r="L4" s="50"/>
      <c r="M4" s="50"/>
      <c r="N4" s="50"/>
      <c r="O4" s="50"/>
      <c r="P4" s="50" t="s">
        <v>29</v>
      </c>
      <c r="Q4" s="50" t="s">
        <v>30</v>
      </c>
      <c r="R4" s="50" t="s">
        <v>31</v>
      </c>
      <c r="S4" s="50" t="s">
        <v>50</v>
      </c>
      <c r="T4" s="50" t="s">
        <v>51</v>
      </c>
      <c r="U4" s="49" t="s">
        <v>52</v>
      </c>
      <c r="V4" s="49" t="s">
        <v>53</v>
      </c>
      <c r="W4" s="52" t="s">
        <v>54</v>
      </c>
      <c r="X4" s="52"/>
      <c r="Y4" s="49" t="s">
        <v>55</v>
      </c>
    </row>
    <row r="5" spans="1:25" ht="184.2" customHeight="1" x14ac:dyDescent="0.5">
      <c r="A5" s="49"/>
      <c r="B5" s="49"/>
      <c r="C5" s="49"/>
      <c r="D5" s="49"/>
      <c r="E5" s="49"/>
      <c r="F5" s="50"/>
      <c r="G5" s="50"/>
      <c r="H5" s="50"/>
      <c r="I5" s="50"/>
      <c r="J5" s="50"/>
      <c r="K5" s="49"/>
      <c r="L5" s="50"/>
      <c r="M5" s="50"/>
      <c r="N5" s="50"/>
      <c r="O5" s="50"/>
      <c r="P5" s="50"/>
      <c r="Q5" s="50"/>
      <c r="R5" s="50"/>
      <c r="S5" s="50"/>
      <c r="T5" s="50"/>
      <c r="U5" s="49"/>
      <c r="V5" s="49"/>
      <c r="W5" s="53" t="s">
        <v>56</v>
      </c>
      <c r="X5" s="53" t="s">
        <v>57</v>
      </c>
      <c r="Y5" s="49"/>
    </row>
    <row r="6" spans="1:25" ht="115.2" customHeight="1" x14ac:dyDescent="0.5">
      <c r="A6" s="54" t="s">
        <v>108</v>
      </c>
      <c r="B6" s="55">
        <v>198</v>
      </c>
      <c r="C6" s="55" t="s">
        <v>73</v>
      </c>
      <c r="D6" s="56">
        <v>2023</v>
      </c>
      <c r="E6" s="57" t="s">
        <v>58</v>
      </c>
      <c r="F6" s="58" t="s">
        <v>59</v>
      </c>
      <c r="G6" s="58" t="s">
        <v>106</v>
      </c>
      <c r="H6" s="59">
        <v>3</v>
      </c>
      <c r="I6" s="60" t="s">
        <v>34</v>
      </c>
      <c r="J6" s="59" t="s">
        <v>35</v>
      </c>
      <c r="K6" s="59" t="s">
        <v>36</v>
      </c>
      <c r="L6" s="57" t="s">
        <v>103</v>
      </c>
      <c r="M6" s="54" t="s">
        <v>99</v>
      </c>
      <c r="N6" s="61" t="s">
        <v>74</v>
      </c>
      <c r="O6" s="57" t="s">
        <v>104</v>
      </c>
      <c r="P6" s="62">
        <v>10000000</v>
      </c>
      <c r="Q6" s="62">
        <v>20000000</v>
      </c>
      <c r="R6" s="62">
        <v>15000000</v>
      </c>
      <c r="S6" s="62">
        <v>0</v>
      </c>
      <c r="T6" s="62">
        <f>P6+Q6+R6+S6</f>
        <v>45000000</v>
      </c>
      <c r="U6" s="63" t="s">
        <v>33</v>
      </c>
      <c r="V6" s="63" t="s">
        <v>33</v>
      </c>
      <c r="W6" s="63" t="s">
        <v>33</v>
      </c>
      <c r="X6" s="64" t="s">
        <v>33</v>
      </c>
      <c r="Y6" s="64" t="s">
        <v>33</v>
      </c>
    </row>
    <row r="7" spans="1:25" ht="169.8" customHeight="1" x14ac:dyDescent="0.5">
      <c r="A7" s="54" t="s">
        <v>107</v>
      </c>
      <c r="B7" s="56">
        <v>221</v>
      </c>
      <c r="C7" s="56" t="s">
        <v>75</v>
      </c>
      <c r="D7" s="56">
        <v>2023</v>
      </c>
      <c r="E7" s="57" t="s">
        <v>58</v>
      </c>
      <c r="F7" s="58" t="s">
        <v>59</v>
      </c>
      <c r="G7" s="58" t="s">
        <v>59</v>
      </c>
      <c r="H7" s="59">
        <v>3</v>
      </c>
      <c r="I7" s="60" t="s">
        <v>34</v>
      </c>
      <c r="J7" s="59" t="s">
        <v>35</v>
      </c>
      <c r="K7" s="59" t="s">
        <v>36</v>
      </c>
      <c r="L7" s="57" t="s">
        <v>103</v>
      </c>
      <c r="M7" s="54" t="s">
        <v>99</v>
      </c>
      <c r="N7" s="61" t="s">
        <v>76</v>
      </c>
      <c r="O7" s="57" t="s">
        <v>104</v>
      </c>
      <c r="P7" s="62">
        <v>500000</v>
      </c>
      <c r="Q7" s="62">
        <v>900000</v>
      </c>
      <c r="R7" s="62">
        <v>200000</v>
      </c>
      <c r="S7" s="62">
        <v>0</v>
      </c>
      <c r="T7" s="62">
        <f>P7+Q7+R7</f>
        <v>1600000</v>
      </c>
      <c r="U7" s="63" t="s">
        <v>33</v>
      </c>
      <c r="V7" s="63" t="s">
        <v>33</v>
      </c>
      <c r="W7" s="63" t="s">
        <v>33</v>
      </c>
      <c r="X7" s="64" t="s">
        <v>33</v>
      </c>
      <c r="Y7" s="64" t="s">
        <v>33</v>
      </c>
    </row>
    <row r="8" spans="1:25" ht="361.2" x14ac:dyDescent="0.5">
      <c r="A8" s="54" t="s">
        <v>109</v>
      </c>
      <c r="B8" s="57" t="s">
        <v>117</v>
      </c>
      <c r="C8" s="58" t="s">
        <v>77</v>
      </c>
      <c r="D8" s="56">
        <v>2022</v>
      </c>
      <c r="E8" s="57" t="s">
        <v>58</v>
      </c>
      <c r="F8" s="58" t="s">
        <v>59</v>
      </c>
      <c r="G8" s="58" t="s">
        <v>59</v>
      </c>
      <c r="H8" s="59">
        <v>3</v>
      </c>
      <c r="I8" s="60" t="s">
        <v>34</v>
      </c>
      <c r="J8" s="57" t="s">
        <v>35</v>
      </c>
      <c r="K8" s="59" t="s">
        <v>36</v>
      </c>
      <c r="L8" s="57" t="s">
        <v>98</v>
      </c>
      <c r="M8" s="54" t="s">
        <v>99</v>
      </c>
      <c r="N8" s="61" t="s">
        <v>80</v>
      </c>
      <c r="O8" s="57" t="s">
        <v>104</v>
      </c>
      <c r="P8" s="62">
        <v>2000000</v>
      </c>
      <c r="Q8" s="62">
        <v>1080000</v>
      </c>
      <c r="R8" s="62">
        <v>0</v>
      </c>
      <c r="S8" s="62">
        <v>0</v>
      </c>
      <c r="T8" s="62">
        <f>P8+Q8+R8</f>
        <v>3080000</v>
      </c>
      <c r="U8" s="63" t="s">
        <v>33</v>
      </c>
      <c r="V8" s="63" t="s">
        <v>33</v>
      </c>
      <c r="W8" s="63" t="s">
        <v>33</v>
      </c>
      <c r="X8" s="64" t="s">
        <v>33</v>
      </c>
      <c r="Y8" s="64" t="s">
        <v>33</v>
      </c>
    </row>
    <row r="9" spans="1:25" ht="197.4" customHeight="1" x14ac:dyDescent="0.5">
      <c r="A9" s="54" t="s">
        <v>110</v>
      </c>
      <c r="B9" s="56" t="s">
        <v>118</v>
      </c>
      <c r="C9" s="58" t="s">
        <v>78</v>
      </c>
      <c r="D9" s="56">
        <v>2022</v>
      </c>
      <c r="E9" s="57" t="s">
        <v>58</v>
      </c>
      <c r="F9" s="58" t="s">
        <v>59</v>
      </c>
      <c r="G9" s="58" t="s">
        <v>59</v>
      </c>
      <c r="H9" s="59">
        <v>3</v>
      </c>
      <c r="I9" s="60" t="s">
        <v>34</v>
      </c>
      <c r="J9" s="59" t="s">
        <v>35</v>
      </c>
      <c r="K9" s="59" t="s">
        <v>36</v>
      </c>
      <c r="L9" s="57" t="s">
        <v>103</v>
      </c>
      <c r="M9" s="54" t="s">
        <v>99</v>
      </c>
      <c r="N9" s="61" t="s">
        <v>79</v>
      </c>
      <c r="O9" s="57" t="s">
        <v>104</v>
      </c>
      <c r="P9" s="62">
        <v>500000</v>
      </c>
      <c r="Q9" s="62">
        <v>1000000</v>
      </c>
      <c r="R9" s="62">
        <v>0</v>
      </c>
      <c r="S9" s="62">
        <v>0</v>
      </c>
      <c r="T9" s="62">
        <f>P9+Q9+R9</f>
        <v>1500000</v>
      </c>
      <c r="U9" s="63" t="s">
        <v>33</v>
      </c>
      <c r="V9" s="63" t="s">
        <v>33</v>
      </c>
      <c r="W9" s="63" t="s">
        <v>33</v>
      </c>
      <c r="X9" s="64" t="s">
        <v>33</v>
      </c>
      <c r="Y9" s="64" t="s">
        <v>33</v>
      </c>
    </row>
    <row r="10" spans="1:25" ht="312.75" customHeight="1" x14ac:dyDescent="0.5">
      <c r="A10" s="54" t="s">
        <v>111</v>
      </c>
      <c r="B10" s="58">
        <v>276</v>
      </c>
      <c r="C10" s="58" t="s">
        <v>81</v>
      </c>
      <c r="D10" s="56">
        <v>2023</v>
      </c>
      <c r="E10" s="57" t="s">
        <v>58</v>
      </c>
      <c r="F10" s="58" t="s">
        <v>59</v>
      </c>
      <c r="G10" s="55" t="s">
        <v>59</v>
      </c>
      <c r="H10" s="59">
        <v>3</v>
      </c>
      <c r="I10" s="60" t="s">
        <v>34</v>
      </c>
      <c r="J10" s="59" t="s">
        <v>35</v>
      </c>
      <c r="K10" s="59" t="s">
        <v>36</v>
      </c>
      <c r="L10" s="57" t="s">
        <v>100</v>
      </c>
      <c r="M10" s="54" t="s">
        <v>99</v>
      </c>
      <c r="N10" s="61" t="s">
        <v>82</v>
      </c>
      <c r="O10" s="57" t="s">
        <v>104</v>
      </c>
      <c r="P10" s="62">
        <v>5000000</v>
      </c>
      <c r="Q10" s="62">
        <v>10000000</v>
      </c>
      <c r="R10" s="62">
        <v>5000000</v>
      </c>
      <c r="S10" s="62">
        <v>0</v>
      </c>
      <c r="T10" s="62">
        <f>P10+Q10+R10</f>
        <v>20000000</v>
      </c>
      <c r="U10" s="63" t="s">
        <v>33</v>
      </c>
      <c r="V10" s="63" t="s">
        <v>33</v>
      </c>
      <c r="W10" s="63" t="s">
        <v>33</v>
      </c>
      <c r="X10" s="64" t="s">
        <v>33</v>
      </c>
      <c r="Y10" s="64" t="s">
        <v>33</v>
      </c>
    </row>
    <row r="11" spans="1:25" ht="312.75" customHeight="1" x14ac:dyDescent="0.5">
      <c r="A11" s="54" t="s">
        <v>121</v>
      </c>
      <c r="B11" s="58">
        <v>227</v>
      </c>
      <c r="C11" s="58" t="s">
        <v>83</v>
      </c>
      <c r="D11" s="56">
        <v>2024</v>
      </c>
      <c r="E11" s="57" t="s">
        <v>58</v>
      </c>
      <c r="F11" s="58" t="s">
        <v>59</v>
      </c>
      <c r="G11" s="58" t="s">
        <v>59</v>
      </c>
      <c r="H11" s="59">
        <v>3</v>
      </c>
      <c r="I11" s="60" t="s">
        <v>34</v>
      </c>
      <c r="J11" s="59" t="s">
        <v>35</v>
      </c>
      <c r="K11" s="59" t="s">
        <v>36</v>
      </c>
      <c r="L11" s="57" t="s">
        <v>98</v>
      </c>
      <c r="M11" s="54" t="s">
        <v>99</v>
      </c>
      <c r="N11" s="61" t="s">
        <v>84</v>
      </c>
      <c r="O11" s="57" t="s">
        <v>104</v>
      </c>
      <c r="P11" s="62">
        <v>1000000</v>
      </c>
      <c r="Q11" s="62">
        <v>4000000</v>
      </c>
      <c r="R11" s="62">
        <v>10000000</v>
      </c>
      <c r="S11" s="62">
        <v>0</v>
      </c>
      <c r="T11" s="62">
        <f>P11+Q11+R11</f>
        <v>15000000</v>
      </c>
      <c r="U11" s="63" t="s">
        <v>33</v>
      </c>
      <c r="V11" s="63" t="s">
        <v>33</v>
      </c>
      <c r="W11" s="63" t="s">
        <v>33</v>
      </c>
      <c r="X11" s="64" t="s">
        <v>33</v>
      </c>
      <c r="Y11" s="64" t="s">
        <v>33</v>
      </c>
    </row>
    <row r="12" spans="1:25" ht="312.75" customHeight="1" x14ac:dyDescent="0.5">
      <c r="A12" s="54" t="s">
        <v>112</v>
      </c>
      <c r="B12" s="56">
        <v>298</v>
      </c>
      <c r="C12" s="56" t="s">
        <v>119</v>
      </c>
      <c r="D12" s="56">
        <v>2024</v>
      </c>
      <c r="E12" s="57" t="s">
        <v>58</v>
      </c>
      <c r="F12" s="58" t="s">
        <v>59</v>
      </c>
      <c r="G12" s="58" t="s">
        <v>59</v>
      </c>
      <c r="H12" s="59">
        <v>3</v>
      </c>
      <c r="I12" s="60" t="s">
        <v>34</v>
      </c>
      <c r="J12" s="59" t="s">
        <v>35</v>
      </c>
      <c r="K12" s="59" t="s">
        <v>36</v>
      </c>
      <c r="L12" s="57" t="s">
        <v>103</v>
      </c>
      <c r="M12" s="54" t="s">
        <v>99</v>
      </c>
      <c r="N12" s="61" t="s">
        <v>85</v>
      </c>
      <c r="O12" s="57" t="s">
        <v>105</v>
      </c>
      <c r="P12" s="62">
        <v>200000</v>
      </c>
      <c r="Q12" s="62">
        <v>1000000</v>
      </c>
      <c r="R12" s="62">
        <v>1800000</v>
      </c>
      <c r="S12" s="62">
        <v>0</v>
      </c>
      <c r="T12" s="62">
        <f t="shared" ref="T12:T17" si="0">P12+Q12+R12</f>
        <v>3000000</v>
      </c>
      <c r="U12" s="63" t="s">
        <v>33</v>
      </c>
      <c r="V12" s="63" t="s">
        <v>33</v>
      </c>
      <c r="W12" s="63" t="s">
        <v>33</v>
      </c>
      <c r="X12" s="64" t="s">
        <v>33</v>
      </c>
      <c r="Y12" s="64" t="s">
        <v>33</v>
      </c>
    </row>
    <row r="13" spans="1:25" ht="312.75" customHeight="1" x14ac:dyDescent="0.5">
      <c r="A13" s="54" t="s">
        <v>113</v>
      </c>
      <c r="B13" s="56" t="s">
        <v>127</v>
      </c>
      <c r="C13" s="55" t="s">
        <v>120</v>
      </c>
      <c r="D13" s="56">
        <v>2024</v>
      </c>
      <c r="E13" s="57" t="s">
        <v>58</v>
      </c>
      <c r="F13" s="58" t="s">
        <v>59</v>
      </c>
      <c r="G13" s="58" t="s">
        <v>59</v>
      </c>
      <c r="H13" s="59">
        <v>3</v>
      </c>
      <c r="I13" s="65" t="s">
        <v>86</v>
      </c>
      <c r="J13" s="59">
        <v>17076</v>
      </c>
      <c r="K13" s="59" t="s">
        <v>36</v>
      </c>
      <c r="L13" s="57" t="s">
        <v>103</v>
      </c>
      <c r="M13" s="54" t="s">
        <v>99</v>
      </c>
      <c r="N13" s="61" t="s">
        <v>87</v>
      </c>
      <c r="O13" s="57" t="s">
        <v>104</v>
      </c>
      <c r="P13" s="62">
        <v>200000</v>
      </c>
      <c r="Q13" s="62">
        <v>1000000</v>
      </c>
      <c r="R13" s="62">
        <v>300000</v>
      </c>
      <c r="S13" s="62">
        <v>0</v>
      </c>
      <c r="T13" s="62">
        <f t="shared" si="0"/>
        <v>1500000</v>
      </c>
      <c r="U13" s="63" t="s">
        <v>33</v>
      </c>
      <c r="V13" s="63" t="s">
        <v>33</v>
      </c>
      <c r="W13" s="63" t="s">
        <v>33</v>
      </c>
      <c r="X13" s="64" t="s">
        <v>33</v>
      </c>
      <c r="Y13" s="64" t="s">
        <v>33</v>
      </c>
    </row>
    <row r="14" spans="1:25" ht="312.75" customHeight="1" x14ac:dyDescent="0.5">
      <c r="A14" s="54" t="s">
        <v>115</v>
      </c>
      <c r="B14" s="58">
        <v>285</v>
      </c>
      <c r="C14" s="58" t="s">
        <v>88</v>
      </c>
      <c r="D14" s="56">
        <v>2022</v>
      </c>
      <c r="E14" s="57" t="s">
        <v>133</v>
      </c>
      <c r="F14" s="58" t="s">
        <v>59</v>
      </c>
      <c r="G14" s="58" t="s">
        <v>59</v>
      </c>
      <c r="H14" s="59">
        <v>3</v>
      </c>
      <c r="I14" s="60" t="s">
        <v>34</v>
      </c>
      <c r="J14" s="59" t="s">
        <v>35</v>
      </c>
      <c r="K14" s="59" t="s">
        <v>36</v>
      </c>
      <c r="L14" s="57" t="s">
        <v>98</v>
      </c>
      <c r="M14" s="54" t="s">
        <v>99</v>
      </c>
      <c r="N14" s="61" t="s">
        <v>90</v>
      </c>
      <c r="O14" s="57" t="s">
        <v>104</v>
      </c>
      <c r="P14" s="62">
        <v>557000</v>
      </c>
      <c r="Q14" s="62">
        <v>0</v>
      </c>
      <c r="R14" s="62">
        <v>0</v>
      </c>
      <c r="S14" s="62">
        <v>0</v>
      </c>
      <c r="T14" s="62">
        <f t="shared" si="0"/>
        <v>557000</v>
      </c>
      <c r="U14" s="63" t="s">
        <v>33</v>
      </c>
      <c r="V14" s="63" t="s">
        <v>33</v>
      </c>
      <c r="W14" s="63" t="s">
        <v>33</v>
      </c>
      <c r="X14" s="64" t="s">
        <v>33</v>
      </c>
      <c r="Y14" s="64" t="s">
        <v>33</v>
      </c>
    </row>
    <row r="15" spans="1:25" ht="312.75" customHeight="1" x14ac:dyDescent="0.5">
      <c r="A15" s="55" t="s">
        <v>72</v>
      </c>
      <c r="B15" s="58" t="s">
        <v>101</v>
      </c>
      <c r="C15" s="58" t="s">
        <v>91</v>
      </c>
      <c r="D15" s="56">
        <v>2023</v>
      </c>
      <c r="E15" s="57" t="s">
        <v>58</v>
      </c>
      <c r="F15" s="58" t="s">
        <v>59</v>
      </c>
      <c r="G15" s="58" t="s">
        <v>59</v>
      </c>
      <c r="H15" s="59">
        <v>3</v>
      </c>
      <c r="I15" s="60" t="s">
        <v>34</v>
      </c>
      <c r="J15" s="59" t="s">
        <v>35</v>
      </c>
      <c r="K15" s="59" t="s">
        <v>36</v>
      </c>
      <c r="L15" s="54" t="s">
        <v>102</v>
      </c>
      <c r="M15" s="54" t="s">
        <v>99</v>
      </c>
      <c r="N15" s="61" t="s">
        <v>92</v>
      </c>
      <c r="O15" s="57" t="s">
        <v>104</v>
      </c>
      <c r="P15" s="62">
        <v>500000</v>
      </c>
      <c r="Q15" s="62">
        <v>1500000</v>
      </c>
      <c r="R15" s="62">
        <v>375000</v>
      </c>
      <c r="S15" s="62">
        <v>0</v>
      </c>
      <c r="T15" s="62">
        <f t="shared" si="0"/>
        <v>2375000</v>
      </c>
      <c r="U15" s="63" t="s">
        <v>33</v>
      </c>
      <c r="V15" s="63" t="s">
        <v>33</v>
      </c>
      <c r="W15" s="63" t="s">
        <v>33</v>
      </c>
      <c r="X15" s="64" t="s">
        <v>33</v>
      </c>
      <c r="Y15" s="64" t="s">
        <v>33</v>
      </c>
    </row>
    <row r="16" spans="1:25" ht="312.75" customHeight="1" x14ac:dyDescent="0.5">
      <c r="A16" s="54" t="s">
        <v>114</v>
      </c>
      <c r="B16" s="58">
        <v>240</v>
      </c>
      <c r="C16" s="58" t="s">
        <v>93</v>
      </c>
      <c r="D16" s="56">
        <v>2023</v>
      </c>
      <c r="E16" s="57" t="s">
        <v>58</v>
      </c>
      <c r="F16" s="58" t="s">
        <v>59</v>
      </c>
      <c r="G16" s="55" t="s">
        <v>59</v>
      </c>
      <c r="H16" s="59">
        <v>3</v>
      </c>
      <c r="I16" s="60" t="s">
        <v>34</v>
      </c>
      <c r="J16" s="59" t="s">
        <v>35</v>
      </c>
      <c r="K16" s="59" t="s">
        <v>36</v>
      </c>
      <c r="L16" s="57" t="s">
        <v>100</v>
      </c>
      <c r="M16" s="54" t="s">
        <v>99</v>
      </c>
      <c r="N16" s="61" t="s">
        <v>94</v>
      </c>
      <c r="O16" s="57" t="s">
        <v>104</v>
      </c>
      <c r="P16" s="62">
        <v>8628260</v>
      </c>
      <c r="Q16" s="62">
        <v>5000000</v>
      </c>
      <c r="R16" s="62">
        <v>7200000</v>
      </c>
      <c r="S16" s="62">
        <v>0</v>
      </c>
      <c r="T16" s="62">
        <f t="shared" si="0"/>
        <v>20828260</v>
      </c>
      <c r="U16" s="63" t="s">
        <v>33</v>
      </c>
      <c r="V16" s="63" t="s">
        <v>33</v>
      </c>
      <c r="W16" s="63" t="s">
        <v>33</v>
      </c>
      <c r="X16" s="64" t="s">
        <v>33</v>
      </c>
      <c r="Y16" s="64" t="s">
        <v>33</v>
      </c>
    </row>
    <row r="17" spans="1:25" ht="312.75" customHeight="1" x14ac:dyDescent="0.5">
      <c r="A17" s="54" t="s">
        <v>116</v>
      </c>
      <c r="B17" s="58">
        <v>290</v>
      </c>
      <c r="C17" s="58" t="s">
        <v>95</v>
      </c>
      <c r="D17" s="56">
        <v>2023</v>
      </c>
      <c r="E17" s="57" t="s">
        <v>58</v>
      </c>
      <c r="F17" s="58" t="s">
        <v>59</v>
      </c>
      <c r="G17" s="58" t="s">
        <v>59</v>
      </c>
      <c r="H17" s="59">
        <v>3</v>
      </c>
      <c r="I17" s="60" t="s">
        <v>34</v>
      </c>
      <c r="J17" s="59" t="s">
        <v>35</v>
      </c>
      <c r="K17" s="59" t="s">
        <v>36</v>
      </c>
      <c r="L17" s="54" t="s">
        <v>102</v>
      </c>
      <c r="M17" s="54" t="s">
        <v>99</v>
      </c>
      <c r="N17" s="61" t="s">
        <v>96</v>
      </c>
      <c r="O17" s="57" t="s">
        <v>104</v>
      </c>
      <c r="P17" s="62">
        <v>1000000</v>
      </c>
      <c r="Q17" s="62">
        <v>4000000</v>
      </c>
      <c r="R17" s="62">
        <v>3500000</v>
      </c>
      <c r="S17" s="62">
        <v>0</v>
      </c>
      <c r="T17" s="62">
        <f t="shared" si="0"/>
        <v>8500000</v>
      </c>
      <c r="U17" s="63" t="s">
        <v>33</v>
      </c>
      <c r="V17" s="63" t="s">
        <v>33</v>
      </c>
      <c r="W17" s="63" t="s">
        <v>33</v>
      </c>
      <c r="X17" s="64" t="s">
        <v>33</v>
      </c>
      <c r="Y17" s="64" t="s">
        <v>33</v>
      </c>
    </row>
    <row r="18" spans="1:25" s="12" customFormat="1" x14ac:dyDescent="0.5">
      <c r="A18" s="15"/>
    </row>
    <row r="19" spans="1:25" s="12" customFormat="1" ht="27.75" customHeight="1" x14ac:dyDescent="0.5">
      <c r="T19" s="43" t="s">
        <v>15</v>
      </c>
      <c r="U19" s="43"/>
    </row>
    <row r="20" spans="1:25" s="12" customFormat="1" x14ac:dyDescent="0.5">
      <c r="T20" s="42" t="s">
        <v>16</v>
      </c>
      <c r="U20" s="42"/>
    </row>
    <row r="21" spans="1:25" s="12" customFormat="1" x14ac:dyDescent="0.5">
      <c r="T21" s="44" t="s">
        <v>70</v>
      </c>
      <c r="U21" s="44"/>
    </row>
    <row r="22" spans="1:25" s="12" customFormat="1" x14ac:dyDescent="0.5">
      <c r="T22" s="42"/>
      <c r="U22" s="42"/>
    </row>
    <row r="23" spans="1:25" x14ac:dyDescent="0.5">
      <c r="Y23" s="25"/>
    </row>
  </sheetData>
  <sheetProtection selectLockedCells="1" selectUnlockedCells="1"/>
  <mergeCells count="32">
    <mergeCell ref="T19:U19"/>
    <mergeCell ref="T20:U20"/>
    <mergeCell ref="T21:U21"/>
    <mergeCell ref="T22:U22"/>
    <mergeCell ref="V4:V5"/>
    <mergeCell ref="W4:X4"/>
    <mergeCell ref="M3:M5"/>
    <mergeCell ref="H4:H5"/>
    <mergeCell ref="I4:I5"/>
    <mergeCell ref="J4:J5"/>
    <mergeCell ref="P4:P5"/>
    <mergeCell ref="R4:R5"/>
    <mergeCell ref="K3:K5"/>
    <mergeCell ref="L3:L5"/>
    <mergeCell ref="T4:T5"/>
    <mergeCell ref="H3:J3"/>
    <mergeCell ref="A1:Y1"/>
    <mergeCell ref="A2:S2"/>
    <mergeCell ref="A3:A5"/>
    <mergeCell ref="B3:B5"/>
    <mergeCell ref="C3:C5"/>
    <mergeCell ref="D3:D5"/>
    <mergeCell ref="E3:E5"/>
    <mergeCell ref="Y4:Y5"/>
    <mergeCell ref="F3:F5"/>
    <mergeCell ref="U4:U5"/>
    <mergeCell ref="N3:N5"/>
    <mergeCell ref="O3:O5"/>
    <mergeCell ref="P3:Y3"/>
    <mergeCell ref="S4:S5"/>
    <mergeCell ref="Q4:Q5"/>
    <mergeCell ref="G3:G5"/>
  </mergeCells>
  <printOptions horizontalCentered="1"/>
  <pageMargins left="0.23622047244094491" right="0.23622047244094491" top="0.74803149606299213" bottom="0.74803149606299213" header="0.51181102362204722" footer="0.51181102362204722"/>
  <pageSetup paperSize="8" scale="30" firstPageNumber="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3"/>
  <sheetViews>
    <sheetView tabSelected="1" view="pageBreakPreview" zoomScale="50" zoomScaleSheetLayoutView="50" workbookViewId="0">
      <selection activeCell="K22" sqref="K22"/>
    </sheetView>
  </sheetViews>
  <sheetFormatPr defaultRowHeight="14.4" x14ac:dyDescent="0.3"/>
  <cols>
    <col min="1" max="1" width="43.44140625" style="23" bestFit="1" customWidth="1"/>
    <col min="2" max="2" width="35.6640625" customWidth="1"/>
    <col min="3" max="3" width="69.21875" customWidth="1"/>
    <col min="4" max="4" width="22.5546875" customWidth="1"/>
    <col min="5" max="5" width="30.5546875" bestFit="1" customWidth="1"/>
    <col min="6" max="6" width="32.5546875" bestFit="1" customWidth="1"/>
    <col min="7" max="7" width="26.6640625" customWidth="1"/>
    <col min="8" max="8" width="15" customWidth="1"/>
    <col min="9" max="9" width="18.6640625" customWidth="1"/>
    <col min="10" max="10" width="17.44140625" customWidth="1"/>
    <col min="11" max="11" width="32.6640625" customWidth="1"/>
    <col min="12" max="12" width="18.5546875" customWidth="1"/>
    <col min="13" max="13" width="20.88671875" customWidth="1"/>
    <col min="14" max="14" width="19" customWidth="1"/>
  </cols>
  <sheetData>
    <row r="1" spans="1:14" ht="73.5" customHeight="1" x14ac:dyDescent="0.3">
      <c r="A1" s="36" t="s">
        <v>129</v>
      </c>
      <c r="B1" s="36"/>
      <c r="C1" s="36"/>
      <c r="D1" s="36"/>
      <c r="E1" s="36"/>
      <c r="F1" s="36"/>
      <c r="G1" s="36"/>
      <c r="H1" s="36"/>
      <c r="I1" s="36"/>
      <c r="J1" s="36"/>
      <c r="K1" s="36"/>
      <c r="L1" s="36"/>
      <c r="M1" s="36"/>
      <c r="N1" s="36"/>
    </row>
    <row r="2" spans="1:14" x14ac:dyDescent="0.3">
      <c r="A2" s="46"/>
      <c r="B2" s="46"/>
      <c r="C2" s="46"/>
      <c r="D2" s="46"/>
      <c r="E2" s="46"/>
      <c r="F2" s="46"/>
      <c r="G2" s="46"/>
      <c r="H2" s="46"/>
      <c r="I2" s="46"/>
      <c r="J2" s="46"/>
      <c r="K2" s="46"/>
      <c r="L2" s="46"/>
      <c r="M2" s="46"/>
      <c r="N2" s="46"/>
    </row>
    <row r="3" spans="1:14" ht="40.5" customHeight="1" x14ac:dyDescent="0.3">
      <c r="A3" s="41" t="s">
        <v>130</v>
      </c>
      <c r="B3" s="41" t="s">
        <v>122</v>
      </c>
      <c r="C3" s="40" t="s">
        <v>60</v>
      </c>
      <c r="D3" s="41" t="s">
        <v>41</v>
      </c>
      <c r="E3" s="40" t="s">
        <v>61</v>
      </c>
      <c r="F3" s="40" t="s">
        <v>62</v>
      </c>
      <c r="G3" s="40" t="s">
        <v>63</v>
      </c>
      <c r="H3" s="41" t="s">
        <v>49</v>
      </c>
      <c r="I3" s="41" t="s">
        <v>64</v>
      </c>
      <c r="J3" s="41" t="s">
        <v>65</v>
      </c>
      <c r="K3" s="41" t="s">
        <v>66</v>
      </c>
      <c r="L3" s="47" t="s">
        <v>67</v>
      </c>
      <c r="M3" s="47"/>
      <c r="N3" s="48" t="s">
        <v>55</v>
      </c>
    </row>
    <row r="4" spans="1:14" ht="58.5" customHeight="1" x14ac:dyDescent="0.3">
      <c r="A4" s="41"/>
      <c r="B4" s="41"/>
      <c r="C4" s="40"/>
      <c r="D4" s="41"/>
      <c r="E4" s="40"/>
      <c r="F4" s="40"/>
      <c r="G4" s="40"/>
      <c r="H4" s="41"/>
      <c r="I4" s="41"/>
      <c r="J4" s="41"/>
      <c r="K4" s="41"/>
      <c r="L4" s="47"/>
      <c r="M4" s="47"/>
      <c r="N4" s="48"/>
    </row>
    <row r="5" spans="1:14" ht="39.75" customHeight="1" x14ac:dyDescent="0.3">
      <c r="A5" s="41"/>
      <c r="B5" s="41"/>
      <c r="C5" s="40"/>
      <c r="D5" s="41"/>
      <c r="E5" s="40"/>
      <c r="F5" s="40"/>
      <c r="G5" s="40"/>
      <c r="H5" s="41"/>
      <c r="I5" s="41"/>
      <c r="J5" s="41"/>
      <c r="K5" s="41"/>
      <c r="L5" s="18" t="s">
        <v>68</v>
      </c>
      <c r="M5" s="18" t="s">
        <v>69</v>
      </c>
      <c r="N5" s="48"/>
    </row>
    <row r="6" spans="1:14" ht="387" x14ac:dyDescent="0.3">
      <c r="A6" s="24" t="s">
        <v>109</v>
      </c>
      <c r="B6" s="14" t="s">
        <v>77</v>
      </c>
      <c r="C6" s="16" t="s">
        <v>80</v>
      </c>
      <c r="D6" s="21" t="s">
        <v>58</v>
      </c>
      <c r="E6" s="17">
        <v>2000000</v>
      </c>
      <c r="F6" s="17">
        <v>3080000</v>
      </c>
      <c r="G6" s="27" t="s">
        <v>132</v>
      </c>
      <c r="H6" s="21" t="s">
        <v>104</v>
      </c>
      <c r="I6" s="28" t="s">
        <v>131</v>
      </c>
      <c r="J6" s="28" t="s">
        <v>131</v>
      </c>
      <c r="K6" s="19" t="s">
        <v>97</v>
      </c>
      <c r="L6" s="20" t="s">
        <v>127</v>
      </c>
      <c r="M6" s="20" t="s">
        <v>127</v>
      </c>
      <c r="N6" s="20" t="s">
        <v>127</v>
      </c>
    </row>
    <row r="7" spans="1:14" ht="249.6" customHeight="1" x14ac:dyDescent="0.3">
      <c r="A7" s="24" t="s">
        <v>110</v>
      </c>
      <c r="B7" s="14" t="s">
        <v>78</v>
      </c>
      <c r="C7" s="16" t="s">
        <v>79</v>
      </c>
      <c r="D7" s="21" t="s">
        <v>58</v>
      </c>
      <c r="E7" s="17">
        <v>500000</v>
      </c>
      <c r="F7" s="17">
        <v>1500000</v>
      </c>
      <c r="G7" s="27" t="s">
        <v>132</v>
      </c>
      <c r="H7" s="21" t="s">
        <v>104</v>
      </c>
      <c r="I7" s="28" t="s">
        <v>131</v>
      </c>
      <c r="J7" s="28" t="s">
        <v>131</v>
      </c>
      <c r="K7" s="19" t="s">
        <v>97</v>
      </c>
      <c r="L7" s="20" t="s">
        <v>127</v>
      </c>
      <c r="M7" s="20" t="s">
        <v>127</v>
      </c>
      <c r="N7" s="20" t="s">
        <v>127</v>
      </c>
    </row>
    <row r="8" spans="1:14" ht="196.8" customHeight="1" x14ac:dyDescent="0.3">
      <c r="A8" s="22" t="s">
        <v>115</v>
      </c>
      <c r="B8" s="14" t="s">
        <v>88</v>
      </c>
      <c r="C8" s="16" t="s">
        <v>90</v>
      </c>
      <c r="D8" s="21" t="s">
        <v>89</v>
      </c>
      <c r="E8" s="17">
        <v>557000</v>
      </c>
      <c r="F8" s="17">
        <v>557000</v>
      </c>
      <c r="G8" s="27" t="s">
        <v>132</v>
      </c>
      <c r="H8" s="21" t="s">
        <v>104</v>
      </c>
      <c r="I8" s="28" t="s">
        <v>131</v>
      </c>
      <c r="J8" s="28" t="s">
        <v>131</v>
      </c>
      <c r="K8" s="19" t="s">
        <v>97</v>
      </c>
      <c r="L8" s="20" t="s">
        <v>127</v>
      </c>
      <c r="M8" s="20" t="s">
        <v>127</v>
      </c>
      <c r="N8" s="20" t="s">
        <v>127</v>
      </c>
    </row>
    <row r="9" spans="1:14" s="12" customFormat="1" ht="25.8" x14ac:dyDescent="0.5">
      <c r="A9" s="15"/>
    </row>
    <row r="10" spans="1:14" s="12" customFormat="1" ht="27.75" customHeight="1" x14ac:dyDescent="0.5">
      <c r="J10" s="43" t="s">
        <v>15</v>
      </c>
      <c r="K10" s="43"/>
    </row>
    <row r="11" spans="1:14" s="12" customFormat="1" ht="25.8" x14ac:dyDescent="0.5">
      <c r="J11" s="42" t="s">
        <v>16</v>
      </c>
      <c r="K11" s="42"/>
    </row>
    <row r="12" spans="1:14" s="12" customFormat="1" ht="25.8" x14ac:dyDescent="0.5">
      <c r="J12" s="44" t="s">
        <v>70</v>
      </c>
      <c r="K12" s="44"/>
    </row>
    <row r="13" spans="1:14" s="12" customFormat="1" ht="25.8" x14ac:dyDescent="0.5">
      <c r="J13" s="42"/>
      <c r="K13" s="42"/>
    </row>
  </sheetData>
  <sheetProtection selectLockedCells="1" selectUnlockedCells="1"/>
  <mergeCells count="19">
    <mergeCell ref="J10:K10"/>
    <mergeCell ref="J11:K11"/>
    <mergeCell ref="J12:K12"/>
    <mergeCell ref="J13:K13"/>
    <mergeCell ref="N3:N5"/>
    <mergeCell ref="A1:N1"/>
    <mergeCell ref="A2:N2"/>
    <mergeCell ref="A3:A5"/>
    <mergeCell ref="B3:B5"/>
    <mergeCell ref="C3:C5"/>
    <mergeCell ref="D3:D5"/>
    <mergeCell ref="E3:E5"/>
    <mergeCell ref="F3:F5"/>
    <mergeCell ref="G3:G5"/>
    <mergeCell ref="H3:H5"/>
    <mergeCell ref="I3:I5"/>
    <mergeCell ref="J3:J5"/>
    <mergeCell ref="K3:K5"/>
    <mergeCell ref="L3:M4"/>
  </mergeCells>
  <printOptions horizontalCentered="1"/>
  <pageMargins left="0.23622047244094491" right="0.23622047244094491" top="0.74803149606299213" bottom="0.74803149606299213" header="0.51181102362204722" footer="0.51181102362204722"/>
  <pageSetup paperSize="8" scale="50" firstPageNumber="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5</vt:i4>
      </vt:variant>
    </vt:vector>
  </HeadingPairs>
  <TitlesOfParts>
    <vt:vector size="9" baseType="lpstr">
      <vt:lpstr>Scheda A</vt:lpstr>
      <vt:lpstr>Scheda C</vt:lpstr>
      <vt:lpstr>Scheda D</vt:lpstr>
      <vt:lpstr>Scheda E</vt:lpstr>
      <vt:lpstr>'Scheda A'!Area_stampa</vt:lpstr>
      <vt:lpstr>'Scheda E'!Excel_BuiltIn_Print_Area</vt:lpstr>
      <vt:lpstr>'Scheda A'!Print_Area</vt:lpstr>
      <vt:lpstr>'Scheda D'!Print_Area</vt:lpstr>
      <vt:lpstr>'Scheda D'!Titoli_stampa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FOTI MARIANGELA</dc:creator>
  <cp:lastModifiedBy>Administrator</cp:lastModifiedBy>
  <cp:lastPrinted>2022-07-07T12:54:11Z</cp:lastPrinted>
  <dcterms:created xsi:type="dcterms:W3CDTF">2020-12-21T09:10:16Z</dcterms:created>
  <dcterms:modified xsi:type="dcterms:W3CDTF">2022-07-07T12:54:20Z</dcterms:modified>
</cp:coreProperties>
</file>