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3\03_erogazioni liberali_file ricevuti da strutture\pubblicare\"/>
    </mc:Choice>
  </mc:AlternateContent>
  <xr:revisionPtr revIDLastSave="0" documentId="13_ncr:1_{C752AA64-F10D-479D-BC9D-79FB337B9CFF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LIBERALITA' COVID" sheetId="8" r:id="rId1"/>
  </sheets>
  <calcPr calcId="191029"/>
</workbook>
</file>

<file path=xl/calcChain.xml><?xml version="1.0" encoding="utf-8"?>
<calcChain xmlns="http://schemas.openxmlformats.org/spreadsheetml/2006/main">
  <c r="N107" i="8" l="1"/>
  <c r="O107" i="8" s="1"/>
  <c r="N94" i="8"/>
  <c r="N89" i="8"/>
  <c r="N36" i="8" l="1"/>
  <c r="N5" i="8" l="1"/>
  <c r="N30" i="8" l="1"/>
  <c r="N31" i="8" s="1"/>
  <c r="N49" i="8" l="1"/>
  <c r="O31" i="8"/>
  <c r="O49" i="8" l="1"/>
  <c r="N67" i="8"/>
  <c r="O67" i="8" s="1"/>
  <c r="O89" i="8"/>
</calcChain>
</file>

<file path=xl/sharedStrings.xml><?xml version="1.0" encoding="utf-8"?>
<sst xmlns="http://schemas.openxmlformats.org/spreadsheetml/2006/main" count="240" uniqueCount="166">
  <si>
    <t>Nome Progetto</t>
  </si>
  <si>
    <t>Tipo Progetto</t>
  </si>
  <si>
    <t>UO Responsabile</t>
  </si>
  <si>
    <t>Importo Progetto</t>
  </si>
  <si>
    <t>Dipartimento di Bioscienze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</si>
  <si>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</si>
  <si>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</si>
  <si>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</si>
  <si>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</si>
  <si>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</si>
  <si>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</si>
  <si>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</si>
  <si>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</si>
  <si>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</si>
  <si>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</si>
  <si>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</si>
  <si>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Assegno Ricerca</t>
  </si>
  <si>
    <t>8230130568</t>
  </si>
  <si>
    <t>2020-015761</t>
  </si>
  <si>
    <t>Reagenti</t>
  </si>
  <si>
    <t>9142016390</t>
  </si>
  <si>
    <t>Mat. Consumo x  lab.</t>
  </si>
  <si>
    <t>P2390</t>
  </si>
  <si>
    <t>8230158291</t>
  </si>
  <si>
    <t>8230181170</t>
  </si>
  <si>
    <t>8230159421</t>
  </si>
  <si>
    <t>2021-010881</t>
  </si>
  <si>
    <t>P452</t>
  </si>
  <si>
    <t>1/OPBA</t>
  </si>
  <si>
    <t>Codice Progetto 677AA.23 -  Tariffa D - art. 20, comma 6, d.lgs.26/2014</t>
  </si>
  <si>
    <t>9142021074</t>
  </si>
  <si>
    <t>2395/00</t>
  </si>
  <si>
    <t>2443/00</t>
  </si>
  <si>
    <t>3244/00</t>
  </si>
  <si>
    <t>M. 65</t>
  </si>
  <si>
    <t>M. 95</t>
  </si>
  <si>
    <t>M. 62</t>
  </si>
  <si>
    <t>M. 154</t>
  </si>
  <si>
    <t>Contratto individuale di Collaborazione per attività di supporto aal ricerca (dal 17/05/2021 al 16/7/2021)</t>
  </si>
  <si>
    <t>2020103663</t>
  </si>
  <si>
    <t>Conduzione esperimenti - Ass. Ric. (Siena)</t>
  </si>
  <si>
    <t>Conduzione esperimenti -Resp. Sc.  (Siena)</t>
  </si>
  <si>
    <t>Verbale Cons. Dip n. 35</t>
  </si>
  <si>
    <t>Prot n. . 0013194/21 -
Repertorio n. 5808/2021</t>
  </si>
  <si>
    <t>M. 174</t>
  </si>
  <si>
    <t>M. 176</t>
  </si>
  <si>
    <t>M. 204</t>
  </si>
  <si>
    <t>Meeting Scientifico con vertici AIFA, Min. sviluppo economico e Alfasigma -  Resp. Sc. (Pomezia)</t>
  </si>
  <si>
    <t xml:space="preserve">Erogazione liberale per le attività di ricerca sul Coronavirus </t>
  </si>
  <si>
    <t>Erogazione liberale per il progetto "LeCoVax2, un vaccino candidato contro SARS-CoV-2 sviluppato per la somministrazione orale</t>
  </si>
  <si>
    <t>ft. 8230350560</t>
  </si>
  <si>
    <t>ft. 5036/00</t>
  </si>
  <si>
    <t>ft. 2021052794</t>
  </si>
  <si>
    <t>ft.211102</t>
  </si>
  <si>
    <t>ft. P2706</t>
  </si>
  <si>
    <t>M. 261</t>
  </si>
  <si>
    <t>Meeting scientifico con vertici OLON, Settimo Torinese</t>
  </si>
  <si>
    <t>ft. 2021-0503584</t>
  </si>
  <si>
    <t>Pubblicazione</t>
  </si>
  <si>
    <t>ft. 539</t>
  </si>
  <si>
    <t>ft. P451</t>
  </si>
  <si>
    <t>Ft.  2022-011343-</t>
  </si>
  <si>
    <t>M. 342</t>
  </si>
  <si>
    <t>10/01/2022-11/01/2022</t>
  </si>
  <si>
    <t>09/12/2021-10/12/2021</t>
  </si>
  <si>
    <t>M. 333</t>
  </si>
  <si>
    <t>M. 304</t>
  </si>
  <si>
    <t>18/11/2021-19/11/2021</t>
  </si>
  <si>
    <t>Consegna campioni biol.  / Conduzione esperimenti -Resp. Sc.  (Siena)</t>
  </si>
  <si>
    <t>17/02/2022-19/02/2022</t>
  </si>
  <si>
    <t xml:space="preserve">Invoice_Proforma Intl 220113.doc </t>
  </si>
  <si>
    <t>DG 125</t>
  </si>
  <si>
    <t>Ritenuta di  Ateneo_10%</t>
  </si>
  <si>
    <t>DG 13</t>
  </si>
  <si>
    <t>M. 52</t>
  </si>
  <si>
    <t>14/03/2022-16/03/2022</t>
  </si>
  <si>
    <t>ft. FPA 2/22</t>
  </si>
  <si>
    <t>Servizio</t>
  </si>
  <si>
    <t>avanzo</t>
  </si>
  <si>
    <t>RU Responsabili</t>
  </si>
  <si>
    <t>Codice Identificativo Progetto</t>
  </si>
  <si>
    <t>EPIS SARA</t>
  </si>
  <si>
    <t>LIB_VT20_COVID_19_SEPIS</t>
  </si>
  <si>
    <t xml:space="preserve">ENTRATE
ordinativi di incasso
 aggiornamento al 31 dicembre 2022 </t>
  </si>
  <si>
    <t>BANDI CLAUDIO</t>
  </si>
  <si>
    <t>LIB_VT21CBAND</t>
  </si>
  <si>
    <t>LIB_VT22_LECOVAX2</t>
  </si>
  <si>
    <t>M. 84</t>
  </si>
  <si>
    <t>08/04/2022-09/04/2022</t>
  </si>
  <si>
    <t>Ft. 1655010</t>
  </si>
  <si>
    <t>Pubblicazione  MDPI</t>
  </si>
  <si>
    <t>Ft. 3335/00</t>
  </si>
  <si>
    <t>ft. 2022/0160744   2022/0160745</t>
  </si>
  <si>
    <t>ft. 2022/0160746   2022/0160747</t>
  </si>
  <si>
    <t>Biglietti Viaggio Aereo_Partecipaz. Congresso_Resp. Sc. (Colombia)</t>
  </si>
  <si>
    <t>Biglietti Viaggio Aereo_Partecipaz. Congresso_Ass.Ric.   (Colombia)</t>
  </si>
  <si>
    <t>Ft. 22FS014937</t>
  </si>
  <si>
    <t>Ft. 22FS015009</t>
  </si>
  <si>
    <t>Ft. 11153/SP</t>
  </si>
  <si>
    <t>Ft. 11565/SP</t>
  </si>
  <si>
    <t>Ft. 12100/SP</t>
  </si>
  <si>
    <t>Ft. 12896/SP</t>
  </si>
  <si>
    <t>Ft. OAD0000254534</t>
  </si>
  <si>
    <t>Pubblicazione Elsevier</t>
  </si>
  <si>
    <t>M. 251</t>
  </si>
  <si>
    <t>Partecipaz. XXXII Congresso  SolPA -  Resp. Sc. (Napoli)</t>
  </si>
  <si>
    <t>M. 240</t>
  </si>
  <si>
    <t>21/06/2022-22/06/2022</t>
  </si>
  <si>
    <t>M. 466</t>
  </si>
  <si>
    <t>03/10/2022-05/10/2022</t>
  </si>
  <si>
    <t>27/06/2022-30/06/2022</t>
  </si>
  <si>
    <t>M. 477</t>
  </si>
  <si>
    <t>19/10/2022-21/10/2022</t>
  </si>
  <si>
    <t>07/11/2022-09/11/2022</t>
  </si>
  <si>
    <t>M. 518</t>
  </si>
  <si>
    <t>Ft. 3/22</t>
  </si>
  <si>
    <t>Servizio FareFarma</t>
  </si>
  <si>
    <t>ft. 5127/SP</t>
  </si>
  <si>
    <t>ft. 2477/00-</t>
  </si>
  <si>
    <t>ft. 0220035717</t>
  </si>
  <si>
    <t>ft. 22033396</t>
  </si>
  <si>
    <t>ft. P1815</t>
  </si>
  <si>
    <t>Ft. IT29VXEABEI</t>
  </si>
  <si>
    <t>Mat. Da lab.</t>
  </si>
  <si>
    <t>ft. 22041832</t>
  </si>
  <si>
    <t>ft. 4180126570</t>
  </si>
  <si>
    <t>Mat. Cons. x lab</t>
  </si>
  <si>
    <t>ft. 4180127213</t>
  </si>
  <si>
    <t>ft. 000023/22P</t>
  </si>
  <si>
    <t>Attrezzatura scientifica</t>
  </si>
  <si>
    <t>ft. 220038832</t>
  </si>
  <si>
    <t>ft. 2200038982</t>
  </si>
  <si>
    <t>M. 206</t>
  </si>
  <si>
    <t>06/06/2022-07/06/2022</t>
  </si>
  <si>
    <t>Consegna campioni biol.  / Conduzione esperimenti -Resp. Sc.  (Siena); Campionamento riserva Alberese</t>
  </si>
  <si>
    <t>M. 221</t>
  </si>
  <si>
    <t>15/06/2022-25/06/2022</t>
  </si>
  <si>
    <t>Acquisizione tecniche - Dottorando (Bari)</t>
  </si>
  <si>
    <t>M. 315</t>
  </si>
  <si>
    <t>31/07/2022-07/08/2022</t>
  </si>
  <si>
    <t xml:space="preserve">Partecipaz. Congr. Int. WORLDLEISH - Collaboratore Sc. (Colombia) </t>
  </si>
  <si>
    <t>ft. FPA 4/22</t>
  </si>
  <si>
    <t>Servizio efficacia prototipo</t>
  </si>
  <si>
    <t>Ft. 54169</t>
  </si>
  <si>
    <t>Atrrezzatura Scientifica</t>
  </si>
  <si>
    <t>ft. 2200034553</t>
  </si>
  <si>
    <t>ft. 2200034813</t>
  </si>
  <si>
    <t>Borsa Giovani Promettenti</t>
  </si>
  <si>
    <t>ft. 0220039850</t>
  </si>
  <si>
    <t>ft. 0220040000</t>
  </si>
  <si>
    <t xml:space="preserve">ft. 943D691F-0001 </t>
  </si>
  <si>
    <t>M. 31</t>
  </si>
  <si>
    <t>17/02/2022-18/02/2022</t>
  </si>
  <si>
    <t>M. 36</t>
  </si>
  <si>
    <t>27/02/2022-01/03/2022</t>
  </si>
  <si>
    <t>Partecipazione XLIX Congr. Naz. AMCL - Ass. Ric (Rimini)</t>
  </si>
  <si>
    <t>M. 446</t>
  </si>
  <si>
    <t>21/09/2022-22/09/2022</t>
  </si>
  <si>
    <t>Meeting Scientifico + Esecuzione esperimenti - Collaboratore Sc. (Bari)</t>
  </si>
  <si>
    <t>M.484</t>
  </si>
  <si>
    <t>Consegna campioni biol.  / Conduzione esperimenti -Collaboratore Sc.  (Siena)</t>
  </si>
  <si>
    <t>M. 498</t>
  </si>
  <si>
    <t>24/10/2022-25/10/2022</t>
  </si>
  <si>
    <t>Verbale Cons. Dip n. 162 del 25/05/2022</t>
  </si>
  <si>
    <t>ft. VND2204554</t>
  </si>
  <si>
    <t>USCITE
estremi fatture di acquisto beni e servizi
 aggiornamento al 31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</si>
</sst>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2" fillId="3" borderId="2" xfId="0" applyNumberFormat="1" applyFont="1" applyFill="1" applyBorder="1" applyAlignment="1">
      <alignment wrapText="1"/>
    </xf>
    <xf numFmtId="4" fontId="2" fillId="3" borderId="2" xfId="0" applyNumberFormat="1" applyFon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164" fontId="1" fillId="3" borderId="1" xfId="1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0" fillId="3" borderId="6" xfId="0" applyFill="1" applyBorder="1" applyAlignment="1">
      <alignment wrapText="1"/>
    </xf>
    <xf numFmtId="164" fontId="3" fillId="5" borderId="1" xfId="1" applyFon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4" fontId="3" fillId="5" borderId="1" xfId="0" applyNumberFormat="1" applyFont="1" applyFill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0" fontId="5" fillId="7" borderId="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="85" zoomScaleNormal="85" workbookViewId="0">
      <selection activeCell="B3" sqref="B3"/>
    </sheetView>
  </sheetViews>
  <sheetFormatPr defaultColWidth="13.6640625" defaultRowHeight="13.2" x14ac:dyDescent="0.25"/>
  <cols>
    <col min="1" max="1" width="18.6640625" customWidth="1"/>
    <col min="2" max="3" width="13.6640625" customWidth="1"/>
    <col min="4" max="4" width="21.109375" customWidth="1"/>
    <col min="5" max="5" width="13.6640625" customWidth="1"/>
    <col min="6" max="6" width="13.6640625" style="2" customWidth="1"/>
    <col min="7" max="8" width="13.6640625" customWidth="1"/>
    <col min="9" max="10" width="13.6640625" style="1" customWidth="1"/>
    <col min="11" max="11" width="18.5546875" style="1" customWidth="1"/>
    <col min="13" max="13" width="24.44140625" customWidth="1"/>
    <col min="16" max="16" width="57.6640625" customWidth="1"/>
  </cols>
  <sheetData>
    <row r="1" spans="1:15" s="3" customFormat="1" ht="60" customHeight="1" x14ac:dyDescent="0.25">
      <c r="A1" s="49" t="s">
        <v>14</v>
      </c>
      <c r="B1" s="50"/>
      <c r="C1" s="50"/>
      <c r="D1" s="50"/>
      <c r="E1" s="50"/>
      <c r="F1" s="51"/>
      <c r="G1" s="52" t="s">
        <v>83</v>
      </c>
      <c r="H1" s="53"/>
      <c r="I1" s="53"/>
      <c r="J1" s="53"/>
      <c r="K1" s="54" t="s">
        <v>165</v>
      </c>
      <c r="L1" s="54"/>
      <c r="M1" s="54"/>
      <c r="N1" s="54"/>
      <c r="O1" s="7" t="s">
        <v>15</v>
      </c>
    </row>
    <row r="2" spans="1:15" s="4" customFormat="1" ht="39.6" x14ac:dyDescent="0.25">
      <c r="A2" s="8" t="s">
        <v>79</v>
      </c>
      <c r="B2" s="8" t="s">
        <v>2</v>
      </c>
      <c r="C2" s="8" t="s">
        <v>80</v>
      </c>
      <c r="D2" s="8" t="s">
        <v>0</v>
      </c>
      <c r="E2" s="8" t="s">
        <v>1</v>
      </c>
      <c r="F2" s="9" t="s">
        <v>3</v>
      </c>
      <c r="G2" s="8" t="s">
        <v>6</v>
      </c>
      <c r="H2" s="10" t="s">
        <v>9</v>
      </c>
      <c r="I2" s="10" t="s">
        <v>7</v>
      </c>
      <c r="J2" s="10" t="s">
        <v>8</v>
      </c>
      <c r="K2" s="8" t="s">
        <v>10</v>
      </c>
      <c r="L2" s="8" t="s">
        <v>11</v>
      </c>
      <c r="M2" s="8" t="s">
        <v>12</v>
      </c>
      <c r="N2" s="8" t="s">
        <v>13</v>
      </c>
      <c r="O2" s="8"/>
    </row>
    <row r="3" spans="1:15" s="4" customFormat="1" ht="39.6" x14ac:dyDescent="0.25">
      <c r="A3" s="12" t="s">
        <v>81</v>
      </c>
      <c r="B3" s="12" t="s">
        <v>4</v>
      </c>
      <c r="C3" s="29" t="s">
        <v>82</v>
      </c>
      <c r="D3" s="24" t="s">
        <v>48</v>
      </c>
      <c r="E3" s="13" t="s">
        <v>5</v>
      </c>
      <c r="F3" s="14">
        <v>150000</v>
      </c>
      <c r="G3" s="13">
        <v>19476</v>
      </c>
      <c r="H3" s="15">
        <v>43929</v>
      </c>
      <c r="I3" s="6">
        <v>150000</v>
      </c>
      <c r="J3" s="6">
        <v>150000</v>
      </c>
      <c r="K3" s="5"/>
      <c r="L3" s="11"/>
      <c r="M3" s="11"/>
      <c r="N3" s="11"/>
      <c r="O3" s="11"/>
    </row>
    <row r="4" spans="1:15" x14ac:dyDescent="0.25">
      <c r="A4" s="41"/>
      <c r="B4" s="11"/>
      <c r="C4" s="11"/>
      <c r="D4" s="11"/>
      <c r="E4" s="11"/>
      <c r="F4" s="16"/>
      <c r="G4" s="11"/>
      <c r="H4" s="11"/>
      <c r="I4" s="5"/>
      <c r="J4" s="17"/>
      <c r="K4" s="18"/>
      <c r="L4" s="19"/>
      <c r="M4" s="11"/>
      <c r="N4" s="11"/>
      <c r="O4" s="11"/>
    </row>
    <row r="5" spans="1:15" ht="31.5" customHeight="1" x14ac:dyDescent="0.25">
      <c r="A5" s="41"/>
      <c r="B5" s="11"/>
      <c r="C5" s="11"/>
      <c r="D5" s="11"/>
      <c r="E5" s="11"/>
      <c r="F5" s="20"/>
      <c r="G5" s="11"/>
      <c r="H5" s="21"/>
      <c r="I5" s="5"/>
      <c r="J5" s="5"/>
      <c r="K5" s="22" t="s">
        <v>42</v>
      </c>
      <c r="L5" s="21">
        <v>44097</v>
      </c>
      <c r="M5" s="13" t="s">
        <v>16</v>
      </c>
      <c r="N5" s="6">
        <f>2077.78*5</f>
        <v>10388.900000000001</v>
      </c>
      <c r="O5" s="11"/>
    </row>
    <row r="6" spans="1:15" x14ac:dyDescent="0.25">
      <c r="A6" s="41"/>
      <c r="B6" s="11"/>
      <c r="C6" s="11"/>
      <c r="D6" s="11"/>
      <c r="E6" s="11"/>
      <c r="F6" s="20"/>
      <c r="G6" s="11"/>
      <c r="H6" s="21"/>
      <c r="I6" s="5"/>
      <c r="J6" s="5"/>
      <c r="K6" s="23" t="s">
        <v>17</v>
      </c>
      <c r="L6" s="21">
        <v>44093</v>
      </c>
      <c r="M6" s="24" t="s">
        <v>19</v>
      </c>
      <c r="N6" s="6">
        <v>375.76</v>
      </c>
      <c r="O6" s="11"/>
    </row>
    <row r="7" spans="1:15" x14ac:dyDescent="0.25">
      <c r="A7" s="41"/>
      <c r="B7" s="11"/>
      <c r="C7" s="11"/>
      <c r="D7" s="11"/>
      <c r="E7" s="11"/>
      <c r="F7" s="20"/>
      <c r="G7" s="11"/>
      <c r="H7" s="21"/>
      <c r="I7" s="5"/>
      <c r="J7" s="5"/>
      <c r="K7" s="23">
        <v>8230132657</v>
      </c>
      <c r="L7" s="21">
        <v>44098</v>
      </c>
      <c r="M7" s="24" t="s">
        <v>19</v>
      </c>
      <c r="N7" s="6">
        <v>375.76</v>
      </c>
      <c r="O7" s="11"/>
    </row>
    <row r="8" spans="1:15" x14ac:dyDescent="0.25">
      <c r="A8" s="41"/>
      <c r="B8" s="11"/>
      <c r="C8" s="11"/>
      <c r="D8" s="11"/>
      <c r="E8" s="11"/>
      <c r="F8" s="20"/>
      <c r="G8" s="11"/>
      <c r="H8" s="21"/>
      <c r="I8" s="5"/>
      <c r="J8" s="5"/>
      <c r="K8" s="23">
        <v>8230134588</v>
      </c>
      <c r="L8" s="21">
        <v>44103</v>
      </c>
      <c r="M8" s="24" t="s">
        <v>19</v>
      </c>
      <c r="N8" s="6">
        <v>867.42</v>
      </c>
      <c r="O8" s="11"/>
    </row>
    <row r="9" spans="1:15" x14ac:dyDescent="0.25">
      <c r="A9" s="41"/>
      <c r="B9" s="11"/>
      <c r="C9" s="11"/>
      <c r="D9" s="11"/>
      <c r="E9" s="11"/>
      <c r="F9" s="20"/>
      <c r="G9" s="11"/>
      <c r="H9" s="21"/>
      <c r="I9" s="5"/>
      <c r="J9" s="5"/>
      <c r="K9" s="23" t="s">
        <v>18</v>
      </c>
      <c r="L9" s="21">
        <v>44095</v>
      </c>
      <c r="M9" s="13" t="s">
        <v>19</v>
      </c>
      <c r="N9" s="6">
        <v>1154.97</v>
      </c>
      <c r="O9" s="11"/>
    </row>
    <row r="10" spans="1:15" x14ac:dyDescent="0.25">
      <c r="A10" s="41"/>
      <c r="B10" s="11"/>
      <c r="C10" s="11"/>
      <c r="D10" s="11"/>
      <c r="E10" s="11"/>
      <c r="F10" s="20"/>
      <c r="G10" s="11"/>
      <c r="H10" s="21"/>
      <c r="I10" s="5"/>
      <c r="J10" s="5"/>
      <c r="K10" s="23" t="s">
        <v>20</v>
      </c>
      <c r="L10" s="21">
        <v>44109</v>
      </c>
      <c r="M10" s="13" t="s">
        <v>21</v>
      </c>
      <c r="N10" s="6">
        <v>2213.5700000000002</v>
      </c>
      <c r="O10" s="11"/>
    </row>
    <row r="11" spans="1:15" x14ac:dyDescent="0.25">
      <c r="A11" s="41"/>
      <c r="B11" s="11"/>
      <c r="C11" s="11"/>
      <c r="D11" s="11"/>
      <c r="E11" s="11"/>
      <c r="F11" s="20"/>
      <c r="G11" s="11"/>
      <c r="H11" s="21"/>
      <c r="I11" s="5"/>
      <c r="J11" s="5"/>
      <c r="K11" s="23" t="s">
        <v>23</v>
      </c>
      <c r="L11" s="21">
        <v>44148</v>
      </c>
      <c r="M11" s="13" t="s">
        <v>19</v>
      </c>
      <c r="N11" s="6">
        <v>129.93</v>
      </c>
      <c r="O11" s="11"/>
    </row>
    <row r="12" spans="1:15" x14ac:dyDescent="0.25">
      <c r="A12" s="41"/>
      <c r="B12" s="11"/>
      <c r="C12" s="11"/>
      <c r="D12" s="11"/>
      <c r="E12" s="11"/>
      <c r="F12" s="20"/>
      <c r="G12" s="11"/>
      <c r="H12" s="21"/>
      <c r="I12" s="5"/>
      <c r="J12" s="5"/>
      <c r="K12" s="25" t="s">
        <v>24</v>
      </c>
      <c r="L12" s="21">
        <v>44149</v>
      </c>
      <c r="M12" s="13" t="s">
        <v>19</v>
      </c>
      <c r="N12" s="6">
        <v>101.87</v>
      </c>
      <c r="O12" s="11"/>
    </row>
    <row r="13" spans="1:15" x14ac:dyDescent="0.25">
      <c r="A13" s="41"/>
      <c r="B13" s="11"/>
      <c r="C13" s="11"/>
      <c r="D13" s="11"/>
      <c r="E13" s="11"/>
      <c r="F13" s="20"/>
      <c r="G13" s="11"/>
      <c r="H13" s="21"/>
      <c r="I13" s="5"/>
      <c r="J13" s="5"/>
      <c r="K13" s="23" t="s">
        <v>25</v>
      </c>
      <c r="L13" s="21">
        <v>44152</v>
      </c>
      <c r="M13" s="13" t="s">
        <v>21</v>
      </c>
      <c r="N13" s="6">
        <v>739.58</v>
      </c>
      <c r="O13" s="11"/>
    </row>
    <row r="14" spans="1:15" x14ac:dyDescent="0.25">
      <c r="A14" s="41"/>
      <c r="B14" s="11"/>
      <c r="C14" s="11"/>
      <c r="D14" s="11"/>
      <c r="E14" s="11"/>
      <c r="F14" s="20"/>
      <c r="G14" s="11"/>
      <c r="H14" s="21"/>
      <c r="I14" s="5"/>
      <c r="J14" s="5"/>
      <c r="K14" s="26" t="s">
        <v>39</v>
      </c>
      <c r="L14" s="21">
        <v>44154</v>
      </c>
      <c r="M14" s="13" t="s">
        <v>21</v>
      </c>
      <c r="N14" s="6">
        <v>2250</v>
      </c>
      <c r="O14" s="11"/>
    </row>
    <row r="15" spans="1:15" x14ac:dyDescent="0.25">
      <c r="A15" s="41"/>
      <c r="B15" s="11"/>
      <c r="C15" s="11"/>
      <c r="D15" s="11"/>
      <c r="E15" s="11"/>
      <c r="F15" s="20"/>
      <c r="G15" s="11"/>
      <c r="H15" s="21"/>
      <c r="I15" s="5"/>
      <c r="J15" s="5"/>
      <c r="K15" s="23" t="s">
        <v>22</v>
      </c>
      <c r="L15" s="21">
        <v>44159</v>
      </c>
      <c r="M15" s="13" t="s">
        <v>21</v>
      </c>
      <c r="N15" s="6">
        <v>1390.8</v>
      </c>
      <c r="O15" s="11"/>
    </row>
    <row r="16" spans="1:15" x14ac:dyDescent="0.25">
      <c r="A16" s="41"/>
      <c r="B16" s="11"/>
      <c r="C16" s="11"/>
      <c r="D16" s="11"/>
      <c r="E16" s="11"/>
      <c r="F16" s="20"/>
      <c r="G16" s="11"/>
      <c r="H16" s="21"/>
      <c r="I16" s="5"/>
      <c r="J16" s="5"/>
      <c r="K16" s="25" t="s">
        <v>26</v>
      </c>
      <c r="L16" s="21">
        <v>44235</v>
      </c>
      <c r="M16" s="13" t="s">
        <v>19</v>
      </c>
      <c r="N16" s="6">
        <v>2878.11</v>
      </c>
      <c r="O16" s="11"/>
    </row>
    <row r="17" spans="1:15" ht="39.6" x14ac:dyDescent="0.25">
      <c r="A17" s="41"/>
      <c r="B17" s="11"/>
      <c r="C17" s="11"/>
      <c r="D17" s="11"/>
      <c r="E17" s="11"/>
      <c r="F17" s="20"/>
      <c r="G17" s="11"/>
      <c r="H17" s="21"/>
      <c r="I17" s="5"/>
      <c r="J17" s="5"/>
      <c r="K17" s="23" t="s">
        <v>28</v>
      </c>
      <c r="L17" s="21">
        <v>44243</v>
      </c>
      <c r="M17" s="13" t="s">
        <v>29</v>
      </c>
      <c r="N17" s="6">
        <v>642.59</v>
      </c>
      <c r="O17" s="11"/>
    </row>
    <row r="18" spans="1:15" x14ac:dyDescent="0.25">
      <c r="A18" s="41"/>
      <c r="B18" s="11"/>
      <c r="C18" s="11"/>
      <c r="D18" s="11"/>
      <c r="E18" s="11"/>
      <c r="F18" s="20"/>
      <c r="G18" s="11"/>
      <c r="H18" s="21"/>
      <c r="I18" s="5"/>
      <c r="J18" s="5"/>
      <c r="K18" s="23" t="s">
        <v>27</v>
      </c>
      <c r="L18" s="21">
        <v>44252</v>
      </c>
      <c r="M18" s="13" t="s">
        <v>19</v>
      </c>
      <c r="N18" s="6">
        <v>669.78</v>
      </c>
      <c r="O18" s="11"/>
    </row>
    <row r="19" spans="1:15" x14ac:dyDescent="0.25">
      <c r="A19" s="41"/>
      <c r="B19" s="11"/>
      <c r="C19" s="11"/>
      <c r="D19" s="11"/>
      <c r="E19" s="11"/>
      <c r="F19" s="20"/>
      <c r="G19" s="11"/>
      <c r="H19" s="21"/>
      <c r="I19" s="5"/>
      <c r="J19" s="5"/>
      <c r="K19" s="23" t="s">
        <v>30</v>
      </c>
      <c r="L19" s="21">
        <v>44292</v>
      </c>
      <c r="M19" s="13" t="s">
        <v>21</v>
      </c>
      <c r="N19" s="6">
        <v>2171.6</v>
      </c>
      <c r="O19" s="11"/>
    </row>
    <row r="20" spans="1:15" x14ac:dyDescent="0.25">
      <c r="A20" s="41"/>
      <c r="B20" s="11"/>
      <c r="C20" s="11"/>
      <c r="D20" s="11"/>
      <c r="E20" s="11"/>
      <c r="F20" s="20"/>
      <c r="G20" s="11"/>
      <c r="H20" s="21"/>
      <c r="I20" s="5"/>
      <c r="J20" s="5"/>
      <c r="K20" s="25" t="s">
        <v>31</v>
      </c>
      <c r="L20" s="21">
        <v>44340</v>
      </c>
      <c r="M20" s="13" t="s">
        <v>19</v>
      </c>
      <c r="N20" s="6">
        <v>319.88</v>
      </c>
      <c r="O20" s="11"/>
    </row>
    <row r="21" spans="1:15" x14ac:dyDescent="0.25">
      <c r="A21" s="41"/>
      <c r="B21" s="11"/>
      <c r="C21" s="11"/>
      <c r="D21" s="11"/>
      <c r="E21" s="11"/>
      <c r="F21" s="20"/>
      <c r="G21" s="11"/>
      <c r="H21" s="21"/>
      <c r="I21" s="5"/>
      <c r="J21" s="5"/>
      <c r="K21" s="25" t="s">
        <v>32</v>
      </c>
      <c r="L21" s="21">
        <v>44340</v>
      </c>
      <c r="M21" s="13" t="s">
        <v>19</v>
      </c>
      <c r="N21" s="6">
        <v>565.59</v>
      </c>
      <c r="O21" s="11"/>
    </row>
    <row r="22" spans="1:15" x14ac:dyDescent="0.25">
      <c r="A22" s="41"/>
      <c r="B22" s="11"/>
      <c r="C22" s="11"/>
      <c r="D22" s="11"/>
      <c r="E22" s="11"/>
      <c r="F22" s="20"/>
      <c r="G22" s="11"/>
      <c r="H22" s="21"/>
      <c r="I22" s="5"/>
      <c r="J22" s="5"/>
      <c r="K22" s="25" t="s">
        <v>33</v>
      </c>
      <c r="L22" s="21">
        <v>44377</v>
      </c>
      <c r="M22" s="13" t="s">
        <v>19</v>
      </c>
      <c r="N22" s="6">
        <v>565.59</v>
      </c>
      <c r="O22" s="11"/>
    </row>
    <row r="23" spans="1:15" ht="26.4" x14ac:dyDescent="0.25">
      <c r="A23" s="41"/>
      <c r="B23" s="11"/>
      <c r="C23" s="11"/>
      <c r="D23" s="11"/>
      <c r="E23" s="11"/>
      <c r="F23" s="20"/>
      <c r="G23" s="11"/>
      <c r="H23" s="21"/>
      <c r="I23" s="5"/>
      <c r="J23" s="5"/>
      <c r="K23" s="25" t="s">
        <v>36</v>
      </c>
      <c r="L23" s="21">
        <v>44299</v>
      </c>
      <c r="M23" s="24" t="s">
        <v>40</v>
      </c>
      <c r="N23" s="6">
        <v>378.1</v>
      </c>
      <c r="O23" s="11"/>
    </row>
    <row r="24" spans="1:15" ht="26.4" x14ac:dyDescent="0.25">
      <c r="A24" s="41"/>
      <c r="B24" s="11"/>
      <c r="C24" s="11"/>
      <c r="D24" s="11"/>
      <c r="E24" s="11"/>
      <c r="F24" s="20"/>
      <c r="G24" s="11"/>
      <c r="H24" s="21"/>
      <c r="I24" s="5"/>
      <c r="J24" s="5"/>
      <c r="K24" s="25" t="s">
        <v>34</v>
      </c>
      <c r="L24" s="21">
        <v>44299</v>
      </c>
      <c r="M24" s="24" t="s">
        <v>41</v>
      </c>
      <c r="N24" s="6">
        <v>249.88</v>
      </c>
      <c r="O24" s="11"/>
    </row>
    <row r="25" spans="1:15" ht="26.4" x14ac:dyDescent="0.25">
      <c r="A25" s="41"/>
      <c r="B25" s="11"/>
      <c r="C25" s="11"/>
      <c r="D25" s="11"/>
      <c r="E25" s="11"/>
      <c r="F25" s="20"/>
      <c r="G25" s="11"/>
      <c r="H25" s="21"/>
      <c r="I25" s="5"/>
      <c r="J25" s="5"/>
      <c r="K25" s="25" t="s">
        <v>35</v>
      </c>
      <c r="L25" s="21">
        <v>44328</v>
      </c>
      <c r="M25" s="24" t="s">
        <v>41</v>
      </c>
      <c r="N25" s="6">
        <v>202.72</v>
      </c>
      <c r="O25" s="11"/>
    </row>
    <row r="26" spans="1:15" ht="26.4" x14ac:dyDescent="0.25">
      <c r="A26" s="41"/>
      <c r="B26" s="11"/>
      <c r="C26" s="11"/>
      <c r="D26" s="11"/>
      <c r="E26" s="11"/>
      <c r="F26" s="20"/>
      <c r="G26" s="11"/>
      <c r="H26" s="21"/>
      <c r="I26" s="5"/>
      <c r="J26" s="5"/>
      <c r="K26" s="25" t="s">
        <v>37</v>
      </c>
      <c r="L26" s="21">
        <v>44369</v>
      </c>
      <c r="M26" s="24" t="s">
        <v>41</v>
      </c>
      <c r="N26" s="6">
        <v>169.32</v>
      </c>
      <c r="O26" s="11"/>
    </row>
    <row r="27" spans="1:15" ht="26.4" x14ac:dyDescent="0.25">
      <c r="A27" s="41"/>
      <c r="B27" s="11"/>
      <c r="C27" s="11"/>
      <c r="D27" s="11"/>
      <c r="E27" s="11"/>
      <c r="F27" s="20"/>
      <c r="G27" s="11"/>
      <c r="H27" s="21"/>
      <c r="I27" s="5"/>
      <c r="J27" s="5"/>
      <c r="K27" s="26" t="s">
        <v>44</v>
      </c>
      <c r="L27" s="21">
        <v>44372</v>
      </c>
      <c r="M27" s="24" t="s">
        <v>40</v>
      </c>
      <c r="N27" s="6">
        <v>1101.27</v>
      </c>
      <c r="O27" s="11"/>
    </row>
    <row r="28" spans="1:15" ht="26.4" x14ac:dyDescent="0.25">
      <c r="A28" s="41"/>
      <c r="B28" s="11"/>
      <c r="C28" s="11"/>
      <c r="D28" s="11"/>
      <c r="E28" s="11"/>
      <c r="F28" s="20"/>
      <c r="G28" s="11"/>
      <c r="H28" s="21"/>
      <c r="I28" s="5"/>
      <c r="J28" s="5"/>
      <c r="K28" s="26" t="s">
        <v>45</v>
      </c>
      <c r="L28" s="21">
        <v>44372</v>
      </c>
      <c r="M28" s="24" t="s">
        <v>41</v>
      </c>
      <c r="N28" s="6">
        <v>330.98</v>
      </c>
      <c r="O28" s="11"/>
    </row>
    <row r="29" spans="1:15" ht="52.8" x14ac:dyDescent="0.25">
      <c r="A29" s="41"/>
      <c r="B29" s="11"/>
      <c r="C29" s="11"/>
      <c r="D29" s="11"/>
      <c r="E29" s="11"/>
      <c r="F29" s="20"/>
      <c r="G29" s="11"/>
      <c r="H29" s="21"/>
      <c r="I29" s="5"/>
      <c r="J29" s="5"/>
      <c r="K29" s="26" t="s">
        <v>46</v>
      </c>
      <c r="L29" s="21">
        <v>44425</v>
      </c>
      <c r="M29" s="24" t="s">
        <v>47</v>
      </c>
      <c r="N29" s="6">
        <v>786.83</v>
      </c>
      <c r="O29" s="11"/>
    </row>
    <row r="30" spans="1:15" ht="52.8" x14ac:dyDescent="0.25">
      <c r="A30" s="41"/>
      <c r="B30" s="11"/>
      <c r="C30" s="11"/>
      <c r="D30" s="11"/>
      <c r="E30" s="11"/>
      <c r="F30" s="20"/>
      <c r="G30" s="11"/>
      <c r="H30" s="21"/>
      <c r="I30" s="5"/>
      <c r="J30" s="5"/>
      <c r="K30" s="26" t="s">
        <v>43</v>
      </c>
      <c r="L30" s="21">
        <v>44299</v>
      </c>
      <c r="M30" s="24" t="s">
        <v>38</v>
      </c>
      <c r="N30" s="6">
        <f>3296.24+3289.62</f>
        <v>6585.86</v>
      </c>
      <c r="O30" s="6"/>
    </row>
    <row r="31" spans="1:15" x14ac:dyDescent="0.25">
      <c r="A31" s="4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8" t="s">
        <v>78</v>
      </c>
      <c r="N31" s="5">
        <f>+SUM(N5:N30)</f>
        <v>37606.660000000003</v>
      </c>
      <c r="O31" s="17">
        <f>+J3-N31</f>
        <v>112393.34</v>
      </c>
    </row>
    <row r="32" spans="1:15" x14ac:dyDescent="0.25">
      <c r="A32" s="41"/>
      <c r="B32" s="11"/>
      <c r="C32" s="11"/>
      <c r="D32" s="11"/>
      <c r="E32" s="11"/>
      <c r="F32" s="11"/>
      <c r="G32" s="11"/>
      <c r="H32" s="11"/>
      <c r="I32" s="11"/>
      <c r="J32" s="11"/>
      <c r="K32" s="11" t="s">
        <v>52</v>
      </c>
      <c r="L32" s="21">
        <v>44490</v>
      </c>
      <c r="M32" s="11" t="s">
        <v>19</v>
      </c>
      <c r="N32" s="6">
        <v>1616.68</v>
      </c>
      <c r="O32" s="11"/>
    </row>
    <row r="33" spans="1:15" x14ac:dyDescent="0.25">
      <c r="A33" s="41"/>
      <c r="B33" s="11"/>
      <c r="C33" s="11"/>
      <c r="D33" s="11"/>
      <c r="E33" s="11"/>
      <c r="F33" s="11"/>
      <c r="G33" s="11"/>
      <c r="H33" s="11"/>
      <c r="I33" s="11"/>
      <c r="J33" s="11"/>
      <c r="K33" s="11" t="s">
        <v>51</v>
      </c>
      <c r="L33" s="21">
        <v>44498</v>
      </c>
      <c r="M33" s="11" t="s">
        <v>19</v>
      </c>
      <c r="N33" s="6">
        <v>975.88</v>
      </c>
      <c r="O33" s="11"/>
    </row>
    <row r="34" spans="1:15" x14ac:dyDescent="0.25">
      <c r="A34" s="41"/>
      <c r="B34" s="11"/>
      <c r="C34" s="11"/>
      <c r="D34" s="11"/>
      <c r="E34" s="11"/>
      <c r="F34" s="11"/>
      <c r="G34" s="11"/>
      <c r="H34" s="11"/>
      <c r="I34" s="11"/>
      <c r="J34" s="11"/>
      <c r="K34" s="11" t="s">
        <v>50</v>
      </c>
      <c r="L34" s="21">
        <v>44532</v>
      </c>
      <c r="M34" s="13" t="s">
        <v>19</v>
      </c>
      <c r="N34" s="6">
        <v>498.98</v>
      </c>
      <c r="O34" s="11"/>
    </row>
    <row r="35" spans="1:15" x14ac:dyDescent="0.25">
      <c r="A35" s="41"/>
      <c r="B35" s="11"/>
      <c r="C35" s="11"/>
      <c r="D35" s="11"/>
      <c r="E35" s="11"/>
      <c r="F35" s="11"/>
      <c r="G35" s="11"/>
      <c r="H35" s="11"/>
      <c r="I35" s="11"/>
      <c r="J35" s="11"/>
      <c r="K35" s="11" t="s">
        <v>53</v>
      </c>
      <c r="L35" s="21">
        <v>44502</v>
      </c>
      <c r="M35" s="13" t="s">
        <v>21</v>
      </c>
      <c r="N35" s="6">
        <v>2354.6</v>
      </c>
      <c r="O35" s="11"/>
    </row>
    <row r="36" spans="1:15" x14ac:dyDescent="0.25">
      <c r="A36" s="41"/>
      <c r="B36" s="11"/>
      <c r="C36" s="11"/>
      <c r="D36" s="11"/>
      <c r="E36" s="11"/>
      <c r="F36" s="11"/>
      <c r="G36" s="11"/>
      <c r="H36" s="11"/>
      <c r="I36" s="11"/>
      <c r="J36" s="11"/>
      <c r="K36" s="21" t="s">
        <v>57</v>
      </c>
      <c r="L36" s="21">
        <v>44505</v>
      </c>
      <c r="M36" s="24" t="s">
        <v>58</v>
      </c>
      <c r="N36" s="6">
        <f>3108.22+14.58</f>
        <v>3122.7999999999997</v>
      </c>
      <c r="O36" s="11"/>
    </row>
    <row r="37" spans="1:15" x14ac:dyDescent="0.25">
      <c r="A37" s="41"/>
      <c r="B37" s="11"/>
      <c r="C37" s="11"/>
      <c r="D37" s="11"/>
      <c r="E37" s="11"/>
      <c r="F37" s="11"/>
      <c r="G37" s="11"/>
      <c r="H37" s="11"/>
      <c r="I37" s="11"/>
      <c r="J37" s="11"/>
      <c r="K37" s="11" t="s">
        <v>54</v>
      </c>
      <c r="L37" s="21">
        <v>44522</v>
      </c>
      <c r="M37" s="24" t="s">
        <v>19</v>
      </c>
      <c r="N37" s="6">
        <v>1030.9000000000001</v>
      </c>
      <c r="O37" s="11"/>
    </row>
    <row r="38" spans="1:15" ht="26.4" x14ac:dyDescent="0.25">
      <c r="A38" s="41"/>
      <c r="B38" s="11"/>
      <c r="C38" s="11"/>
      <c r="D38" s="11"/>
      <c r="E38" s="11"/>
      <c r="F38" s="11"/>
      <c r="G38" s="11"/>
      <c r="H38" s="11"/>
      <c r="I38" s="11"/>
      <c r="J38" s="11"/>
      <c r="K38" s="11" t="s">
        <v>70</v>
      </c>
      <c r="L38" s="21">
        <v>44574</v>
      </c>
      <c r="M38" s="13" t="s">
        <v>21</v>
      </c>
      <c r="N38" s="6">
        <v>915</v>
      </c>
      <c r="O38" s="11"/>
    </row>
    <row r="39" spans="1:15" x14ac:dyDescent="0.25">
      <c r="A39" s="41"/>
      <c r="B39" s="11"/>
      <c r="C39" s="11"/>
      <c r="D39" s="11"/>
      <c r="E39" s="11"/>
      <c r="F39" s="11"/>
      <c r="G39" s="11"/>
      <c r="H39" s="11"/>
      <c r="I39" s="11"/>
      <c r="J39" s="11"/>
      <c r="K39" s="11" t="s">
        <v>59</v>
      </c>
      <c r="L39" s="21">
        <v>44585</v>
      </c>
      <c r="M39" s="24" t="s">
        <v>19</v>
      </c>
      <c r="N39" s="6">
        <v>117.85</v>
      </c>
      <c r="O39" s="11"/>
    </row>
    <row r="40" spans="1:15" x14ac:dyDescent="0.25">
      <c r="A40" s="41"/>
      <c r="B40" s="11"/>
      <c r="C40" s="11"/>
      <c r="D40" s="11"/>
      <c r="E40" s="11"/>
      <c r="F40" s="11"/>
      <c r="G40" s="11"/>
      <c r="H40" s="11"/>
      <c r="I40" s="11"/>
      <c r="J40" s="11"/>
      <c r="K40" s="11" t="s">
        <v>61</v>
      </c>
      <c r="L40" s="21">
        <v>44607</v>
      </c>
      <c r="M40" s="24" t="s">
        <v>19</v>
      </c>
      <c r="N40" s="6">
        <v>1411.73</v>
      </c>
      <c r="O40" s="11"/>
    </row>
    <row r="41" spans="1:15" x14ac:dyDescent="0.25">
      <c r="A41" s="41"/>
      <c r="B41" s="11"/>
      <c r="C41" s="11"/>
      <c r="D41" s="11"/>
      <c r="E41" s="11"/>
      <c r="F41" s="11"/>
      <c r="G41" s="11"/>
      <c r="H41" s="11"/>
      <c r="I41" s="11"/>
      <c r="J41" s="11"/>
      <c r="K41" s="11" t="s">
        <v>60</v>
      </c>
      <c r="L41" s="21">
        <v>44617</v>
      </c>
      <c r="M41" s="24" t="s">
        <v>19</v>
      </c>
      <c r="N41" s="6">
        <v>1756.8</v>
      </c>
      <c r="O41" s="11"/>
    </row>
    <row r="42" spans="1:15" x14ac:dyDescent="0.25">
      <c r="A42" s="41"/>
      <c r="B42" s="11"/>
      <c r="C42" s="11"/>
      <c r="D42" s="11"/>
      <c r="E42" s="11"/>
      <c r="F42" s="11"/>
      <c r="G42" s="11"/>
      <c r="H42" s="11"/>
      <c r="I42" s="11"/>
      <c r="J42" s="11"/>
      <c r="K42" s="11" t="s">
        <v>76</v>
      </c>
      <c r="L42" s="21">
        <v>44651</v>
      </c>
      <c r="M42" s="24" t="s">
        <v>77</v>
      </c>
      <c r="N42" s="6">
        <v>4410</v>
      </c>
      <c r="O42" s="11"/>
    </row>
    <row r="43" spans="1:15" ht="39.6" x14ac:dyDescent="0.25">
      <c r="A43" s="41"/>
      <c r="B43" s="11"/>
      <c r="C43" s="11"/>
      <c r="D43" s="11"/>
      <c r="E43" s="11"/>
      <c r="F43" s="11"/>
      <c r="G43" s="11"/>
      <c r="H43" s="11"/>
      <c r="I43" s="11"/>
      <c r="J43" s="11"/>
      <c r="K43" s="24" t="s">
        <v>55</v>
      </c>
      <c r="L43" s="35">
        <v>44488</v>
      </c>
      <c r="M43" s="24" t="s">
        <v>56</v>
      </c>
      <c r="N43" s="6">
        <v>188.34</v>
      </c>
      <c r="O43" s="11"/>
    </row>
    <row r="44" spans="1:15" ht="39.6" x14ac:dyDescent="0.25">
      <c r="A44" s="41"/>
      <c r="B44" s="11"/>
      <c r="C44" s="11"/>
      <c r="D44" s="11"/>
      <c r="E44" s="11"/>
      <c r="F44" s="11"/>
      <c r="G44" s="11"/>
      <c r="H44" s="11"/>
      <c r="I44" s="11"/>
      <c r="J44" s="11"/>
      <c r="K44" s="24" t="s">
        <v>66</v>
      </c>
      <c r="L44" s="35" t="s">
        <v>67</v>
      </c>
      <c r="M44" s="24" t="s">
        <v>68</v>
      </c>
      <c r="N44" s="6">
        <v>574.32000000000005</v>
      </c>
      <c r="O44" s="11"/>
    </row>
    <row r="45" spans="1:15" ht="39.6" x14ac:dyDescent="0.25">
      <c r="A45" s="41"/>
      <c r="B45" s="11"/>
      <c r="C45" s="11"/>
      <c r="D45" s="11"/>
      <c r="E45" s="11"/>
      <c r="F45" s="11"/>
      <c r="G45" s="11"/>
      <c r="H45" s="11"/>
      <c r="I45" s="11"/>
      <c r="J45" s="11"/>
      <c r="K45" s="24" t="s">
        <v>65</v>
      </c>
      <c r="L45" s="35" t="s">
        <v>64</v>
      </c>
      <c r="M45" s="24" t="s">
        <v>68</v>
      </c>
      <c r="N45" s="6">
        <v>191.66</v>
      </c>
      <c r="O45" s="11"/>
    </row>
    <row r="46" spans="1:15" ht="39.6" x14ac:dyDescent="0.25">
      <c r="A46" s="41"/>
      <c r="B46" s="11"/>
      <c r="C46" s="11"/>
      <c r="D46" s="11"/>
      <c r="E46" s="11"/>
      <c r="F46" s="11"/>
      <c r="G46" s="11"/>
      <c r="H46" s="11"/>
      <c r="I46" s="11"/>
      <c r="J46" s="11"/>
      <c r="K46" s="24" t="s">
        <v>62</v>
      </c>
      <c r="L46" s="35" t="s">
        <v>63</v>
      </c>
      <c r="M46" s="24" t="s">
        <v>68</v>
      </c>
      <c r="N46" s="6">
        <v>620</v>
      </c>
      <c r="O46" s="11"/>
    </row>
    <row r="47" spans="1:15" ht="39.6" x14ac:dyDescent="0.25">
      <c r="A47" s="41"/>
      <c r="B47" s="11"/>
      <c r="C47" s="11"/>
      <c r="D47" s="11"/>
      <c r="E47" s="11"/>
      <c r="F47" s="11"/>
      <c r="G47" s="11"/>
      <c r="H47" s="11"/>
      <c r="I47" s="11"/>
      <c r="J47" s="11"/>
      <c r="K47" s="24" t="s">
        <v>66</v>
      </c>
      <c r="L47" s="35" t="s">
        <v>69</v>
      </c>
      <c r="M47" s="24" t="s">
        <v>68</v>
      </c>
      <c r="N47" s="6">
        <v>659.86</v>
      </c>
      <c r="O47" s="11"/>
    </row>
    <row r="48" spans="1:15" ht="39.6" x14ac:dyDescent="0.25">
      <c r="A48" s="41"/>
      <c r="B48" s="11"/>
      <c r="C48" s="11"/>
      <c r="D48" s="11"/>
      <c r="E48" s="11"/>
      <c r="F48" s="11"/>
      <c r="G48" s="11"/>
      <c r="H48" s="11"/>
      <c r="I48" s="11"/>
      <c r="J48" s="11"/>
      <c r="K48" s="11" t="s">
        <v>74</v>
      </c>
      <c r="L48" s="11" t="s">
        <v>75</v>
      </c>
      <c r="M48" s="24" t="s">
        <v>68</v>
      </c>
      <c r="N48" s="6">
        <v>761.14</v>
      </c>
      <c r="O48" s="17"/>
    </row>
    <row r="49" spans="1:16" x14ac:dyDescent="0.25">
      <c r="A49" s="4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8" t="s">
        <v>78</v>
      </c>
      <c r="N49" s="5">
        <f>+SUM(N31:N48)</f>
        <v>58813.200000000012</v>
      </c>
      <c r="O49" s="17">
        <f>+J3-N49</f>
        <v>91186.799999999988</v>
      </c>
    </row>
    <row r="50" spans="1:16" x14ac:dyDescent="0.25">
      <c r="A50" s="41"/>
      <c r="B50" s="11"/>
      <c r="C50" s="11"/>
      <c r="D50" s="11"/>
      <c r="E50" s="11"/>
      <c r="F50" s="11"/>
      <c r="G50" s="11"/>
      <c r="H50" s="11"/>
      <c r="I50" s="11"/>
      <c r="J50" s="11"/>
      <c r="K50" s="24" t="s">
        <v>89</v>
      </c>
      <c r="L50" s="35">
        <v>44699</v>
      </c>
      <c r="M50" s="24" t="s">
        <v>90</v>
      </c>
      <c r="N50" s="6">
        <v>1694.14</v>
      </c>
      <c r="O50" s="11"/>
      <c r="P50" s="39"/>
    </row>
    <row r="51" spans="1:16" x14ac:dyDescent="0.25">
      <c r="A51" s="41"/>
      <c r="B51" s="11"/>
      <c r="C51" s="11"/>
      <c r="D51" s="11"/>
      <c r="E51" s="11"/>
      <c r="F51" s="11"/>
      <c r="G51" s="11"/>
      <c r="H51" s="11"/>
      <c r="I51" s="11"/>
      <c r="J51" s="11"/>
      <c r="K51" s="24" t="s">
        <v>91</v>
      </c>
      <c r="L51" s="21">
        <v>44762</v>
      </c>
      <c r="M51" s="24" t="s">
        <v>19</v>
      </c>
      <c r="N51" s="6">
        <v>156.47</v>
      </c>
      <c r="O51" s="11"/>
    </row>
    <row r="52" spans="1:16" ht="52.8" x14ac:dyDescent="0.25">
      <c r="A52" s="41"/>
      <c r="B52" s="11"/>
      <c r="C52" s="11"/>
      <c r="D52" s="11"/>
      <c r="E52" s="11"/>
      <c r="F52" s="11"/>
      <c r="G52" s="11"/>
      <c r="H52" s="11"/>
      <c r="I52" s="11"/>
      <c r="J52" s="11"/>
      <c r="K52" s="24" t="s">
        <v>92</v>
      </c>
      <c r="L52" s="21">
        <v>44773</v>
      </c>
      <c r="M52" s="24" t="s">
        <v>94</v>
      </c>
      <c r="N52" s="6">
        <v>2577.8200000000002</v>
      </c>
      <c r="O52" s="11"/>
    </row>
    <row r="53" spans="1:16" ht="52.8" x14ac:dyDescent="0.25">
      <c r="A53" s="41"/>
      <c r="B53" s="11"/>
      <c r="C53" s="11"/>
      <c r="D53" s="11"/>
      <c r="E53" s="11"/>
      <c r="F53" s="11"/>
      <c r="G53" s="11"/>
      <c r="H53" s="11"/>
      <c r="I53" s="11"/>
      <c r="J53" s="11"/>
      <c r="K53" s="24" t="s">
        <v>93</v>
      </c>
      <c r="L53" s="21">
        <v>44773</v>
      </c>
      <c r="M53" s="24" t="s">
        <v>95</v>
      </c>
      <c r="N53" s="6">
        <v>2577.8200000000002</v>
      </c>
      <c r="O53" s="11"/>
    </row>
    <row r="54" spans="1:16" x14ac:dyDescent="0.25">
      <c r="A54" s="41"/>
      <c r="B54" s="11"/>
      <c r="C54" s="11"/>
      <c r="D54" s="11"/>
      <c r="E54" s="11"/>
      <c r="F54" s="11"/>
      <c r="G54" s="11"/>
      <c r="H54" s="11"/>
      <c r="I54" s="11"/>
      <c r="J54" s="11"/>
      <c r="K54" s="35" t="s">
        <v>96</v>
      </c>
      <c r="L54" s="21">
        <v>44825</v>
      </c>
      <c r="M54" s="13" t="s">
        <v>21</v>
      </c>
      <c r="N54" s="6">
        <v>307.93</v>
      </c>
      <c r="O54" s="11"/>
      <c r="P54" s="1"/>
    </row>
    <row r="55" spans="1:16" x14ac:dyDescent="0.25">
      <c r="A55" s="41"/>
      <c r="B55" s="11"/>
      <c r="C55" s="11"/>
      <c r="D55" s="11"/>
      <c r="E55" s="11"/>
      <c r="F55" s="11"/>
      <c r="G55" s="11"/>
      <c r="H55" s="11"/>
      <c r="I55" s="11"/>
      <c r="J55" s="11"/>
      <c r="K55" s="24" t="s">
        <v>97</v>
      </c>
      <c r="L55" s="21">
        <v>44826</v>
      </c>
      <c r="M55" s="13" t="s">
        <v>21</v>
      </c>
      <c r="N55" s="6">
        <v>731.51</v>
      </c>
      <c r="O55" s="11"/>
    </row>
    <row r="56" spans="1:16" x14ac:dyDescent="0.25">
      <c r="A56" s="41"/>
      <c r="B56" s="11"/>
      <c r="C56" s="11"/>
      <c r="D56" s="11"/>
      <c r="E56" s="11"/>
      <c r="F56" s="11"/>
      <c r="G56" s="11"/>
      <c r="H56" s="11"/>
      <c r="I56" s="11"/>
      <c r="J56" s="11"/>
      <c r="K56" s="24" t="s">
        <v>98</v>
      </c>
      <c r="L56" s="35">
        <v>44854</v>
      </c>
      <c r="M56" s="24" t="s">
        <v>19</v>
      </c>
      <c r="N56" s="6">
        <v>1255.26</v>
      </c>
      <c r="O56" s="11"/>
    </row>
    <row r="57" spans="1:16" x14ac:dyDescent="0.25">
      <c r="A57" s="41"/>
      <c r="B57" s="11"/>
      <c r="C57" s="11"/>
      <c r="D57" s="11"/>
      <c r="E57" s="11"/>
      <c r="F57" s="11"/>
      <c r="G57" s="11"/>
      <c r="H57" s="11"/>
      <c r="I57" s="11"/>
      <c r="J57" s="11"/>
      <c r="K57" s="24" t="s">
        <v>99</v>
      </c>
      <c r="L57" s="21">
        <v>44862</v>
      </c>
      <c r="M57" s="24" t="s">
        <v>19</v>
      </c>
      <c r="N57" s="6">
        <v>190.32</v>
      </c>
      <c r="O57" s="11"/>
    </row>
    <row r="58" spans="1:16" x14ac:dyDescent="0.25">
      <c r="A58" s="41"/>
      <c r="B58" s="11"/>
      <c r="C58" s="11"/>
      <c r="D58" s="11"/>
      <c r="E58" s="11"/>
      <c r="F58" s="11"/>
      <c r="G58" s="11"/>
      <c r="H58" s="11"/>
      <c r="I58" s="11"/>
      <c r="J58" s="11"/>
      <c r="K58" s="24" t="s">
        <v>102</v>
      </c>
      <c r="L58" s="21">
        <v>44872</v>
      </c>
      <c r="M58" s="24" t="s">
        <v>103</v>
      </c>
      <c r="N58" s="6">
        <v>3392.82</v>
      </c>
      <c r="O58" s="11"/>
    </row>
    <row r="59" spans="1:16" x14ac:dyDescent="0.25">
      <c r="A59" s="41"/>
      <c r="B59" s="11"/>
      <c r="C59" s="11"/>
      <c r="D59" s="11"/>
      <c r="E59" s="11"/>
      <c r="F59" s="11"/>
      <c r="G59" s="11"/>
      <c r="H59" s="11"/>
      <c r="I59" s="11"/>
      <c r="J59" s="11"/>
      <c r="K59" s="24" t="s">
        <v>100</v>
      </c>
      <c r="L59" s="21">
        <v>44881</v>
      </c>
      <c r="M59" s="13" t="s">
        <v>21</v>
      </c>
      <c r="N59" s="6">
        <v>2469.56</v>
      </c>
      <c r="O59" s="11"/>
    </row>
    <row r="60" spans="1:16" x14ac:dyDescent="0.25">
      <c r="A60" s="41"/>
      <c r="B60" s="11"/>
      <c r="C60" s="11"/>
      <c r="D60" s="11"/>
      <c r="E60" s="11"/>
      <c r="F60" s="11"/>
      <c r="G60" s="11"/>
      <c r="H60" s="11"/>
      <c r="I60" s="11"/>
      <c r="J60" s="11"/>
      <c r="K60" s="24" t="s">
        <v>101</v>
      </c>
      <c r="L60" s="35">
        <v>44895</v>
      </c>
      <c r="M60" s="13" t="s">
        <v>21</v>
      </c>
      <c r="N60" s="6">
        <v>183.83</v>
      </c>
      <c r="O60" s="11"/>
    </row>
    <row r="61" spans="1:16" ht="39.6" x14ac:dyDescent="0.25">
      <c r="A61" s="41"/>
      <c r="B61" s="11"/>
      <c r="C61" s="11"/>
      <c r="D61" s="11"/>
      <c r="E61" s="11"/>
      <c r="F61" s="11"/>
      <c r="G61" s="11"/>
      <c r="H61" s="11"/>
      <c r="I61" s="11"/>
      <c r="J61" s="11"/>
      <c r="K61" s="24" t="s">
        <v>87</v>
      </c>
      <c r="L61" s="35" t="s">
        <v>88</v>
      </c>
      <c r="M61" s="24" t="s">
        <v>68</v>
      </c>
      <c r="N61" s="6">
        <v>538.89</v>
      </c>
      <c r="O61" s="11"/>
    </row>
    <row r="62" spans="1:16" ht="39.6" x14ac:dyDescent="0.25">
      <c r="A62" s="41"/>
      <c r="B62" s="11"/>
      <c r="C62" s="11"/>
      <c r="D62" s="11"/>
      <c r="E62" s="11"/>
      <c r="F62" s="11"/>
      <c r="G62" s="11"/>
      <c r="H62" s="11"/>
      <c r="I62" s="11"/>
      <c r="J62" s="11"/>
      <c r="K62" s="24" t="s">
        <v>106</v>
      </c>
      <c r="L62" s="35" t="s">
        <v>107</v>
      </c>
      <c r="M62" s="24" t="s">
        <v>68</v>
      </c>
      <c r="N62" s="6">
        <v>520.41999999999996</v>
      </c>
      <c r="O62" s="11"/>
    </row>
    <row r="63" spans="1:16" ht="39.6" x14ac:dyDescent="0.25">
      <c r="A63" s="41"/>
      <c r="B63" s="11"/>
      <c r="C63" s="11"/>
      <c r="D63" s="11"/>
      <c r="E63" s="11"/>
      <c r="F63" s="11"/>
      <c r="G63" s="11"/>
      <c r="H63" s="11"/>
      <c r="I63" s="11"/>
      <c r="J63" s="11"/>
      <c r="K63" s="24" t="s">
        <v>104</v>
      </c>
      <c r="L63" s="35" t="s">
        <v>110</v>
      </c>
      <c r="M63" s="24" t="s">
        <v>105</v>
      </c>
      <c r="N63" s="6">
        <v>932.62</v>
      </c>
      <c r="O63" s="11"/>
    </row>
    <row r="64" spans="1:16" ht="39.6" x14ac:dyDescent="0.25">
      <c r="A64" s="41"/>
      <c r="B64" s="11"/>
      <c r="C64" s="11"/>
      <c r="D64" s="11"/>
      <c r="E64" s="11"/>
      <c r="F64" s="11"/>
      <c r="G64" s="11"/>
      <c r="H64" s="11"/>
      <c r="I64" s="11"/>
      <c r="J64" s="11"/>
      <c r="K64" s="24" t="s">
        <v>108</v>
      </c>
      <c r="L64" s="35" t="s">
        <v>109</v>
      </c>
      <c r="M64" s="24" t="s">
        <v>68</v>
      </c>
      <c r="N64" s="6">
        <v>760.11</v>
      </c>
      <c r="O64" s="11"/>
    </row>
    <row r="65" spans="1:16" ht="39.6" x14ac:dyDescent="0.25">
      <c r="A65" s="41"/>
      <c r="B65" s="11"/>
      <c r="C65" s="11"/>
      <c r="D65" s="11"/>
      <c r="E65" s="11"/>
      <c r="F65" s="11"/>
      <c r="G65" s="11"/>
      <c r="H65" s="11"/>
      <c r="I65" s="11"/>
      <c r="J65" s="11"/>
      <c r="K65" s="24" t="s">
        <v>111</v>
      </c>
      <c r="L65" s="35" t="s">
        <v>112</v>
      </c>
      <c r="M65" s="24" t="s">
        <v>68</v>
      </c>
      <c r="N65" s="6">
        <v>704.8</v>
      </c>
      <c r="O65" s="11"/>
    </row>
    <row r="66" spans="1:16" ht="39.6" x14ac:dyDescent="0.25">
      <c r="A66" s="41"/>
      <c r="B66" s="11"/>
      <c r="C66" s="11"/>
      <c r="D66" s="11"/>
      <c r="E66" s="11"/>
      <c r="F66" s="11"/>
      <c r="G66" s="11"/>
      <c r="H66" s="11"/>
      <c r="I66" s="11"/>
      <c r="J66" s="11"/>
      <c r="K66" s="24" t="s">
        <v>114</v>
      </c>
      <c r="L66" s="35" t="s">
        <v>113</v>
      </c>
      <c r="M66" s="24" t="s">
        <v>68</v>
      </c>
      <c r="N66" s="6">
        <v>269.92</v>
      </c>
      <c r="O66" s="11"/>
    </row>
    <row r="67" spans="1:16" x14ac:dyDescent="0.25">
      <c r="A67" s="41"/>
      <c r="B67" s="11"/>
      <c r="C67" s="11"/>
      <c r="D67" s="11"/>
      <c r="E67" s="11"/>
      <c r="F67" s="11"/>
      <c r="G67" s="11"/>
      <c r="H67" s="11"/>
      <c r="I67" s="11"/>
      <c r="J67" s="11"/>
      <c r="K67" s="24"/>
      <c r="L67" s="35"/>
      <c r="M67" s="38" t="s">
        <v>78</v>
      </c>
      <c r="N67" s="5">
        <f>+SUM(N49:N66)</f>
        <v>78077.440000000002</v>
      </c>
      <c r="O67" s="17">
        <f>J3-N67</f>
        <v>71922.559999999998</v>
      </c>
    </row>
    <row r="68" spans="1:16" ht="34.200000000000003" customHeight="1" x14ac:dyDescent="0.25">
      <c r="A68" s="28"/>
      <c r="B68" s="37"/>
      <c r="C68" s="37"/>
      <c r="D68" s="37"/>
      <c r="E68" s="37"/>
      <c r="F68" s="42"/>
      <c r="G68" s="37"/>
      <c r="H68" s="37"/>
      <c r="I68" s="43"/>
      <c r="J68" s="44"/>
      <c r="K68" s="45"/>
      <c r="L68" s="46"/>
      <c r="M68" s="37"/>
      <c r="N68" s="47"/>
      <c r="O68" s="37"/>
    </row>
    <row r="69" spans="1:16" ht="39.6" x14ac:dyDescent="0.25">
      <c r="A69" s="29" t="s">
        <v>84</v>
      </c>
      <c r="B69" s="12" t="s">
        <v>4</v>
      </c>
      <c r="C69" s="29" t="s">
        <v>85</v>
      </c>
      <c r="D69" s="29" t="s">
        <v>48</v>
      </c>
      <c r="E69" s="12" t="s">
        <v>5</v>
      </c>
      <c r="F69" s="30">
        <v>150000</v>
      </c>
      <c r="G69" s="12">
        <v>58036</v>
      </c>
      <c r="H69" s="31">
        <v>44512</v>
      </c>
      <c r="I69" s="32">
        <v>150000</v>
      </c>
      <c r="J69" s="32">
        <v>150000</v>
      </c>
      <c r="K69" s="33"/>
      <c r="L69" s="27"/>
      <c r="M69" s="27"/>
      <c r="N69" s="27"/>
      <c r="O69" s="27"/>
    </row>
    <row r="70" spans="1:16" x14ac:dyDescent="0.25">
      <c r="A70" s="41"/>
      <c r="B70" s="11"/>
      <c r="C70" s="11"/>
      <c r="D70" s="11"/>
      <c r="E70" s="11"/>
      <c r="F70" s="11"/>
      <c r="G70" s="11"/>
      <c r="H70" s="11"/>
      <c r="I70" s="11"/>
      <c r="J70" s="11"/>
      <c r="K70" s="11" t="s">
        <v>71</v>
      </c>
      <c r="L70" s="21">
        <v>44515</v>
      </c>
      <c r="M70" s="24" t="s">
        <v>72</v>
      </c>
      <c r="N70" s="5">
        <v>15000</v>
      </c>
      <c r="O70" s="27"/>
    </row>
    <row r="71" spans="1:16" x14ac:dyDescent="0.25">
      <c r="A71" s="4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8" t="s">
        <v>78</v>
      </c>
      <c r="N71" s="11"/>
      <c r="O71" s="17">
        <v>135000</v>
      </c>
    </row>
    <row r="72" spans="1:16" x14ac:dyDescent="0.25">
      <c r="A72" s="41"/>
      <c r="B72" s="11"/>
      <c r="C72" s="11"/>
      <c r="D72" s="11"/>
      <c r="E72" s="11"/>
      <c r="F72" s="11"/>
      <c r="G72" s="11"/>
      <c r="H72" s="11"/>
      <c r="I72" s="11"/>
      <c r="J72" s="11"/>
      <c r="K72" s="24" t="s">
        <v>117</v>
      </c>
      <c r="L72" s="21">
        <v>44680</v>
      </c>
      <c r="M72" s="24" t="s">
        <v>19</v>
      </c>
      <c r="N72" s="6">
        <v>615.49</v>
      </c>
      <c r="O72" s="17"/>
    </row>
    <row r="73" spans="1:16" x14ac:dyDescent="0.25">
      <c r="A73" s="41"/>
      <c r="B73" s="11"/>
      <c r="C73" s="11"/>
      <c r="D73" s="11"/>
      <c r="E73" s="11"/>
      <c r="F73" s="11"/>
      <c r="G73" s="11"/>
      <c r="H73" s="11"/>
      <c r="I73" s="11"/>
      <c r="J73" s="11"/>
      <c r="K73" s="24" t="s">
        <v>115</v>
      </c>
      <c r="L73" s="35">
        <v>44681</v>
      </c>
      <c r="M73" s="24" t="s">
        <v>116</v>
      </c>
      <c r="N73" s="6">
        <v>4410</v>
      </c>
      <c r="O73" s="11"/>
      <c r="P73" s="55"/>
    </row>
    <row r="74" spans="1:16" x14ac:dyDescent="0.25">
      <c r="A74" s="41"/>
      <c r="B74" s="11"/>
      <c r="C74" s="11"/>
      <c r="D74" s="11"/>
      <c r="E74" s="11"/>
      <c r="F74" s="11"/>
      <c r="G74" s="11"/>
      <c r="H74" s="11"/>
      <c r="I74" s="11"/>
      <c r="J74" s="11"/>
      <c r="K74" s="24" t="s">
        <v>118</v>
      </c>
      <c r="L74" s="35">
        <v>44711</v>
      </c>
      <c r="M74" s="24" t="s">
        <v>19</v>
      </c>
      <c r="N74" s="6">
        <v>467.57</v>
      </c>
      <c r="O74" s="11"/>
      <c r="P74" s="48"/>
    </row>
    <row r="75" spans="1:16" x14ac:dyDescent="0.25">
      <c r="A75" s="41"/>
      <c r="B75" s="11"/>
      <c r="C75" s="11"/>
      <c r="D75" s="11"/>
      <c r="E75" s="11"/>
      <c r="F75" s="11"/>
      <c r="G75" s="11"/>
      <c r="H75" s="11"/>
      <c r="I75" s="11"/>
      <c r="J75" s="11"/>
      <c r="K75" s="24" t="s">
        <v>119</v>
      </c>
      <c r="L75" s="35">
        <v>44725</v>
      </c>
      <c r="M75" s="24" t="s">
        <v>129</v>
      </c>
      <c r="N75" s="6">
        <v>3304.74</v>
      </c>
      <c r="O75" s="11"/>
    </row>
    <row r="76" spans="1:16" x14ac:dyDescent="0.25">
      <c r="A76" s="41"/>
      <c r="B76" s="11"/>
      <c r="C76" s="11"/>
      <c r="D76" s="11"/>
      <c r="E76" s="11"/>
      <c r="F76" s="11"/>
      <c r="G76" s="11"/>
      <c r="H76" s="11"/>
      <c r="I76" s="11"/>
      <c r="J76" s="11"/>
      <c r="K76" s="24" t="s">
        <v>120</v>
      </c>
      <c r="L76" s="35">
        <v>44753</v>
      </c>
      <c r="M76" s="24" t="s">
        <v>19</v>
      </c>
      <c r="N76" s="6">
        <v>1713.32</v>
      </c>
      <c r="O76" s="11"/>
    </row>
    <row r="77" spans="1:16" x14ac:dyDescent="0.25">
      <c r="A77" s="41"/>
      <c r="B77" s="11"/>
      <c r="C77" s="11"/>
      <c r="D77" s="11"/>
      <c r="E77" s="11"/>
      <c r="F77" s="11"/>
      <c r="G77" s="11"/>
      <c r="H77" s="11"/>
      <c r="I77" s="11"/>
      <c r="J77" s="11"/>
      <c r="K77" s="24" t="s">
        <v>122</v>
      </c>
      <c r="L77" s="35">
        <v>44759</v>
      </c>
      <c r="M77" s="24" t="s">
        <v>123</v>
      </c>
      <c r="N77" s="6">
        <v>31.99</v>
      </c>
      <c r="O77" s="11"/>
    </row>
    <row r="78" spans="1:16" x14ac:dyDescent="0.25">
      <c r="A78" s="41"/>
      <c r="B78" s="11"/>
      <c r="C78" s="11"/>
      <c r="D78" s="11"/>
      <c r="E78" s="11"/>
      <c r="F78" s="11"/>
      <c r="G78" s="11"/>
      <c r="H78" s="11"/>
      <c r="I78" s="11"/>
      <c r="J78" s="11"/>
      <c r="K78" s="24" t="s">
        <v>121</v>
      </c>
      <c r="L78" s="35">
        <v>44768</v>
      </c>
      <c r="M78" s="24" t="s">
        <v>19</v>
      </c>
      <c r="N78" s="6">
        <v>1090.99</v>
      </c>
      <c r="O78" s="11"/>
    </row>
    <row r="79" spans="1:16" x14ac:dyDescent="0.25">
      <c r="A79" s="41"/>
      <c r="B79" s="11"/>
      <c r="C79" s="11"/>
      <c r="D79" s="11"/>
      <c r="E79" s="11"/>
      <c r="F79" s="11"/>
      <c r="G79" s="11"/>
      <c r="H79" s="11"/>
      <c r="I79" s="11"/>
      <c r="J79" s="11"/>
      <c r="K79" s="24" t="s">
        <v>164</v>
      </c>
      <c r="L79" s="35">
        <v>44775</v>
      </c>
      <c r="M79" s="24" t="s">
        <v>19</v>
      </c>
      <c r="N79" s="6">
        <v>2047.04</v>
      </c>
      <c r="O79" s="11"/>
    </row>
    <row r="80" spans="1:16" x14ac:dyDescent="0.25">
      <c r="A80" s="41"/>
      <c r="B80" s="11"/>
      <c r="C80" s="11"/>
      <c r="D80" s="11"/>
      <c r="E80" s="11"/>
      <c r="F80" s="11"/>
      <c r="G80" s="11"/>
      <c r="H80" s="11"/>
      <c r="I80" s="11"/>
      <c r="J80" s="11"/>
      <c r="K80" s="24" t="s">
        <v>124</v>
      </c>
      <c r="L80" s="35">
        <v>44817</v>
      </c>
      <c r="M80" s="24" t="s">
        <v>19</v>
      </c>
      <c r="N80" s="6">
        <v>466.14</v>
      </c>
      <c r="O80" s="11"/>
    </row>
    <row r="81" spans="1:16" x14ac:dyDescent="0.25">
      <c r="A81" s="41"/>
      <c r="B81" s="11"/>
      <c r="C81" s="11"/>
      <c r="D81" s="11"/>
      <c r="E81" s="11"/>
      <c r="F81" s="11"/>
      <c r="G81" s="11"/>
      <c r="H81" s="11"/>
      <c r="I81" s="11"/>
      <c r="J81" s="11"/>
      <c r="K81" s="24" t="s">
        <v>125</v>
      </c>
      <c r="L81" s="35">
        <v>44845</v>
      </c>
      <c r="M81" s="24" t="s">
        <v>126</v>
      </c>
      <c r="N81" s="6">
        <v>493</v>
      </c>
      <c r="O81" s="11"/>
    </row>
    <row r="82" spans="1:16" x14ac:dyDescent="0.25">
      <c r="A82" s="41"/>
      <c r="B82" s="11"/>
      <c r="C82" s="11"/>
      <c r="D82" s="11"/>
      <c r="E82" s="11"/>
      <c r="F82" s="11"/>
      <c r="G82" s="11"/>
      <c r="H82" s="11"/>
      <c r="I82" s="11"/>
      <c r="J82" s="11"/>
      <c r="K82" s="24" t="s">
        <v>127</v>
      </c>
      <c r="L82" s="35">
        <v>44854</v>
      </c>
      <c r="M82" s="24" t="s">
        <v>126</v>
      </c>
      <c r="N82" s="6">
        <v>493</v>
      </c>
      <c r="O82" s="11"/>
    </row>
    <row r="83" spans="1:16" x14ac:dyDescent="0.25">
      <c r="A83" s="41"/>
      <c r="B83" s="11"/>
      <c r="C83" s="11"/>
      <c r="D83" s="11"/>
      <c r="E83" s="11"/>
      <c r="F83" s="11"/>
      <c r="G83" s="11"/>
      <c r="H83" s="11"/>
      <c r="I83" s="11"/>
      <c r="J83" s="11"/>
      <c r="K83" s="24" t="s">
        <v>128</v>
      </c>
      <c r="L83" s="35">
        <v>44862</v>
      </c>
      <c r="M83" s="24" t="s">
        <v>129</v>
      </c>
      <c r="N83" s="6">
        <v>1227.32</v>
      </c>
      <c r="O83" s="11"/>
    </row>
    <row r="84" spans="1:16" x14ac:dyDescent="0.25">
      <c r="A84" s="41"/>
      <c r="B84" s="11"/>
      <c r="C84" s="11"/>
      <c r="D84" s="11"/>
      <c r="E84" s="11"/>
      <c r="F84" s="11"/>
      <c r="G84" s="11"/>
      <c r="H84" s="11"/>
      <c r="I84" s="11"/>
      <c r="J84" s="11"/>
      <c r="K84" s="24" t="s">
        <v>130</v>
      </c>
      <c r="L84" s="35">
        <v>44897</v>
      </c>
      <c r="M84" s="24" t="s">
        <v>19</v>
      </c>
      <c r="N84" s="6">
        <v>586.89</v>
      </c>
      <c r="O84" s="11"/>
    </row>
    <row r="85" spans="1:16" x14ac:dyDescent="0.25">
      <c r="A85" s="41"/>
      <c r="B85" s="11"/>
      <c r="C85" s="11"/>
      <c r="D85" s="11"/>
      <c r="E85" s="11"/>
      <c r="F85" s="11"/>
      <c r="G85" s="11"/>
      <c r="H85" s="11"/>
      <c r="I85" s="11"/>
      <c r="J85" s="11"/>
      <c r="K85" s="24" t="s">
        <v>131</v>
      </c>
      <c r="L85" s="35">
        <v>44900</v>
      </c>
      <c r="M85" s="24" t="s">
        <v>19</v>
      </c>
      <c r="N85" s="6">
        <v>3985.24</v>
      </c>
      <c r="O85" s="11"/>
    </row>
    <row r="86" spans="1:16" ht="66" x14ac:dyDescent="0.25">
      <c r="A86" s="41"/>
      <c r="B86" s="11"/>
      <c r="C86" s="11"/>
      <c r="D86" s="11"/>
      <c r="E86" s="11"/>
      <c r="F86" s="11"/>
      <c r="G86" s="11"/>
      <c r="H86" s="11"/>
      <c r="I86" s="11"/>
      <c r="J86" s="11"/>
      <c r="K86" s="24" t="s">
        <v>132</v>
      </c>
      <c r="L86" s="35" t="s">
        <v>133</v>
      </c>
      <c r="M86" s="24" t="s">
        <v>134</v>
      </c>
      <c r="N86" s="6">
        <v>704.14</v>
      </c>
      <c r="O86" s="11"/>
    </row>
    <row r="87" spans="1:16" ht="26.4" x14ac:dyDescent="0.25">
      <c r="A87" s="41"/>
      <c r="B87" s="11"/>
      <c r="C87" s="11"/>
      <c r="D87" s="11"/>
      <c r="E87" s="11"/>
      <c r="F87" s="11"/>
      <c r="G87" s="11"/>
      <c r="H87" s="11"/>
      <c r="I87" s="11"/>
      <c r="J87" s="11"/>
      <c r="K87" s="24" t="s">
        <v>135</v>
      </c>
      <c r="L87" s="35" t="s">
        <v>136</v>
      </c>
      <c r="M87" s="24" t="s">
        <v>137</v>
      </c>
      <c r="N87" s="6">
        <v>997.66</v>
      </c>
      <c r="O87" s="11"/>
    </row>
    <row r="88" spans="1:16" ht="52.8" x14ac:dyDescent="0.25">
      <c r="A88" s="41"/>
      <c r="B88" s="11"/>
      <c r="C88" s="11"/>
      <c r="D88" s="11"/>
      <c r="E88" s="11"/>
      <c r="F88" s="11"/>
      <c r="G88" s="11"/>
      <c r="H88" s="11"/>
      <c r="I88" s="11"/>
      <c r="J88" s="11"/>
      <c r="K88" s="24" t="s">
        <v>138</v>
      </c>
      <c r="L88" s="35" t="s">
        <v>139</v>
      </c>
      <c r="M88" s="24" t="s">
        <v>140</v>
      </c>
      <c r="N88" s="6">
        <v>1830.53</v>
      </c>
      <c r="O88" s="11"/>
    </row>
    <row r="89" spans="1:16" x14ac:dyDescent="0.25">
      <c r="A89" s="40"/>
      <c r="B89" s="11"/>
      <c r="C89" s="11"/>
      <c r="D89" s="11"/>
      <c r="E89" s="11"/>
      <c r="F89" s="11"/>
      <c r="G89" s="11"/>
      <c r="H89" s="11"/>
      <c r="I89" s="11"/>
      <c r="J89" s="11"/>
      <c r="K89" s="24"/>
      <c r="L89" s="35"/>
      <c r="M89" s="38" t="s">
        <v>78</v>
      </c>
      <c r="N89" s="5">
        <f>SUM(N70:N88)</f>
        <v>39465.06</v>
      </c>
      <c r="O89" s="17">
        <f>J69-N89</f>
        <v>110534.94</v>
      </c>
      <c r="P89" s="1"/>
    </row>
    <row r="90" spans="1:16" ht="29.4" customHeigh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1"/>
    </row>
    <row r="91" spans="1:16" ht="79.2" x14ac:dyDescent="0.25">
      <c r="A91" s="29" t="s">
        <v>84</v>
      </c>
      <c r="B91" s="29" t="s">
        <v>4</v>
      </c>
      <c r="C91" s="29" t="s">
        <v>86</v>
      </c>
      <c r="D91" s="24" t="s">
        <v>49</v>
      </c>
      <c r="E91" s="24" t="s">
        <v>5</v>
      </c>
      <c r="F91" s="34">
        <v>500000</v>
      </c>
      <c r="G91" s="24">
        <v>7047</v>
      </c>
      <c r="H91" s="35">
        <v>44607</v>
      </c>
      <c r="I91" s="36">
        <v>500000</v>
      </c>
      <c r="J91" s="36">
        <v>500000</v>
      </c>
      <c r="K91" s="11"/>
      <c r="L91" s="11"/>
      <c r="M91" s="11"/>
      <c r="N91" s="11"/>
      <c r="O91" s="11"/>
    </row>
    <row r="92" spans="1:16" x14ac:dyDescent="0.25">
      <c r="A92" s="41"/>
      <c r="B92" s="11"/>
      <c r="C92" s="11"/>
      <c r="D92" s="11"/>
      <c r="E92" s="11"/>
      <c r="F92" s="11"/>
      <c r="G92" s="11"/>
      <c r="H92" s="11"/>
      <c r="I92" s="11"/>
      <c r="J92" s="11"/>
      <c r="K92" s="24" t="s">
        <v>73</v>
      </c>
      <c r="L92" s="21">
        <v>44607</v>
      </c>
      <c r="M92" s="24" t="s">
        <v>72</v>
      </c>
      <c r="N92" s="5">
        <v>50000</v>
      </c>
      <c r="O92" s="17"/>
    </row>
    <row r="93" spans="1:16" x14ac:dyDescent="0.25">
      <c r="A93" s="4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8" t="s">
        <v>78</v>
      </c>
      <c r="N93" s="11"/>
      <c r="O93" s="17">
        <v>450000</v>
      </c>
    </row>
    <row r="94" spans="1:16" ht="26.4" x14ac:dyDescent="0.25">
      <c r="A94" s="41"/>
      <c r="B94" s="11"/>
      <c r="C94" s="11"/>
      <c r="D94" s="11"/>
      <c r="E94" s="11"/>
      <c r="F94" s="11"/>
      <c r="G94" s="11"/>
      <c r="H94" s="11"/>
      <c r="I94" s="11"/>
      <c r="J94" s="11"/>
      <c r="K94" s="11" t="s">
        <v>163</v>
      </c>
      <c r="L94" s="11"/>
      <c r="M94" s="24" t="s">
        <v>147</v>
      </c>
      <c r="N94" s="6">
        <f>1250*2</f>
        <v>2500</v>
      </c>
      <c r="O94" s="17"/>
    </row>
    <row r="95" spans="1:16" x14ac:dyDescent="0.25">
      <c r="A95" s="41"/>
      <c r="B95" s="11"/>
      <c r="C95" s="11"/>
      <c r="D95" s="11"/>
      <c r="E95" s="11"/>
      <c r="F95" s="11"/>
      <c r="G95" s="11"/>
      <c r="H95" s="11"/>
      <c r="I95" s="11"/>
      <c r="J95" s="11"/>
      <c r="K95" s="11" t="s">
        <v>141</v>
      </c>
      <c r="L95" s="21">
        <v>44834</v>
      </c>
      <c r="M95" s="24" t="s">
        <v>142</v>
      </c>
      <c r="N95" s="6">
        <v>11529</v>
      </c>
      <c r="O95" s="11"/>
      <c r="P95" s="55"/>
    </row>
    <row r="96" spans="1:16" x14ac:dyDescent="0.25">
      <c r="A96" s="41"/>
      <c r="B96" s="11"/>
      <c r="C96" s="11"/>
      <c r="D96" s="11"/>
      <c r="E96" s="11"/>
      <c r="F96" s="11"/>
      <c r="G96" s="11"/>
      <c r="H96" s="11"/>
      <c r="I96" s="11"/>
      <c r="J96" s="11"/>
      <c r="K96" s="11" t="s">
        <v>143</v>
      </c>
      <c r="L96" s="21">
        <v>44865</v>
      </c>
      <c r="M96" s="24" t="s">
        <v>144</v>
      </c>
      <c r="N96" s="6">
        <v>8204.5</v>
      </c>
      <c r="O96" s="11"/>
    </row>
    <row r="97" spans="1:16" x14ac:dyDescent="0.25">
      <c r="A97" s="41"/>
      <c r="B97" s="11"/>
      <c r="C97" s="11"/>
      <c r="D97" s="11"/>
      <c r="E97" s="11"/>
      <c r="F97" s="11"/>
      <c r="G97" s="11"/>
      <c r="H97" s="11"/>
      <c r="I97" s="11"/>
      <c r="J97" s="11"/>
      <c r="K97" s="24" t="s">
        <v>145</v>
      </c>
      <c r="L97" s="35">
        <v>44858</v>
      </c>
      <c r="M97" s="24" t="s">
        <v>19</v>
      </c>
      <c r="N97" s="6">
        <v>880.39</v>
      </c>
      <c r="O97" s="11"/>
    </row>
    <row r="98" spans="1:16" x14ac:dyDescent="0.25">
      <c r="A98" s="41"/>
      <c r="B98" s="11"/>
      <c r="C98" s="11"/>
      <c r="D98" s="11"/>
      <c r="E98" s="11"/>
      <c r="F98" s="11"/>
      <c r="G98" s="11"/>
      <c r="H98" s="11"/>
      <c r="I98" s="11"/>
      <c r="J98" s="11"/>
      <c r="K98" s="24" t="s">
        <v>146</v>
      </c>
      <c r="L98" s="35">
        <v>44860</v>
      </c>
      <c r="M98" s="24" t="s">
        <v>19</v>
      </c>
      <c r="N98" s="6">
        <v>1314.82</v>
      </c>
      <c r="O98" s="11"/>
    </row>
    <row r="99" spans="1:16" x14ac:dyDescent="0.25">
      <c r="A99" s="41"/>
      <c r="B99" s="11"/>
      <c r="C99" s="11"/>
      <c r="D99" s="11"/>
      <c r="E99" s="11"/>
      <c r="F99" s="11"/>
      <c r="G99" s="11"/>
      <c r="H99" s="11"/>
      <c r="I99" s="11"/>
      <c r="J99" s="11"/>
      <c r="K99" s="24" t="s">
        <v>148</v>
      </c>
      <c r="L99" s="35">
        <v>44875</v>
      </c>
      <c r="M99" s="24" t="s">
        <v>19</v>
      </c>
      <c r="N99" s="6">
        <v>537.09</v>
      </c>
      <c r="O99" s="11"/>
    </row>
    <row r="100" spans="1:16" x14ac:dyDescent="0.25">
      <c r="A100" s="41"/>
      <c r="B100" s="11"/>
      <c r="C100" s="11"/>
      <c r="D100" s="11"/>
      <c r="E100" s="11"/>
      <c r="F100" s="11"/>
      <c r="G100" s="11"/>
      <c r="H100" s="11"/>
      <c r="I100" s="11"/>
      <c r="J100" s="11"/>
      <c r="K100" s="24" t="s">
        <v>149</v>
      </c>
      <c r="L100" s="35">
        <v>44880</v>
      </c>
      <c r="M100" s="24" t="s">
        <v>19</v>
      </c>
      <c r="N100" s="6">
        <v>668.56</v>
      </c>
      <c r="O100" s="11"/>
    </row>
    <row r="101" spans="1:16" x14ac:dyDescent="0.25">
      <c r="A101" s="41"/>
      <c r="B101" s="11"/>
      <c r="C101" s="11"/>
      <c r="D101" s="11"/>
      <c r="E101" s="11"/>
      <c r="F101" s="11"/>
      <c r="G101" s="11"/>
      <c r="H101" s="11"/>
      <c r="I101" s="11"/>
      <c r="J101" s="11"/>
      <c r="K101" s="24" t="s">
        <v>150</v>
      </c>
      <c r="L101" s="35">
        <v>44911</v>
      </c>
      <c r="M101" s="24" t="s">
        <v>77</v>
      </c>
      <c r="N101" s="6">
        <v>1414.57</v>
      </c>
      <c r="O101" s="11"/>
    </row>
    <row r="102" spans="1:16" ht="26.4" x14ac:dyDescent="0.25">
      <c r="A102" s="41"/>
      <c r="B102" s="11"/>
      <c r="C102" s="11"/>
      <c r="D102" s="11"/>
      <c r="E102" s="11"/>
      <c r="F102" s="11"/>
      <c r="G102" s="11"/>
      <c r="H102" s="11"/>
      <c r="I102" s="11"/>
      <c r="J102" s="11"/>
      <c r="K102" s="24" t="s">
        <v>151</v>
      </c>
      <c r="L102" s="35" t="s">
        <v>152</v>
      </c>
      <c r="M102" s="24" t="s">
        <v>40</v>
      </c>
      <c r="N102" s="6">
        <v>280.3</v>
      </c>
      <c r="O102" s="11"/>
    </row>
    <row r="103" spans="1:16" ht="39.6" x14ac:dyDescent="0.25">
      <c r="A103" s="41"/>
      <c r="B103" s="11"/>
      <c r="C103" s="11"/>
      <c r="D103" s="11"/>
      <c r="E103" s="11"/>
      <c r="F103" s="11"/>
      <c r="G103" s="11"/>
      <c r="H103" s="11"/>
      <c r="I103" s="11"/>
      <c r="J103" s="11"/>
      <c r="K103" s="24" t="s">
        <v>153</v>
      </c>
      <c r="L103" s="35" t="s">
        <v>154</v>
      </c>
      <c r="M103" s="24" t="s">
        <v>155</v>
      </c>
      <c r="N103" s="6">
        <v>321.2</v>
      </c>
      <c r="O103" s="11"/>
    </row>
    <row r="104" spans="1:16" ht="39.6" x14ac:dyDescent="0.25">
      <c r="A104" s="41"/>
      <c r="B104" s="11"/>
      <c r="C104" s="11"/>
      <c r="D104" s="11"/>
      <c r="E104" s="11"/>
      <c r="F104" s="11"/>
      <c r="G104" s="11"/>
      <c r="H104" s="11"/>
      <c r="I104" s="11"/>
      <c r="J104" s="11"/>
      <c r="K104" s="24" t="s">
        <v>156</v>
      </c>
      <c r="L104" s="35" t="s">
        <v>157</v>
      </c>
      <c r="M104" s="24" t="s">
        <v>158</v>
      </c>
      <c r="N104" s="6">
        <v>244.1</v>
      </c>
      <c r="O104" s="11"/>
    </row>
    <row r="105" spans="1:16" ht="39.6" x14ac:dyDescent="0.25">
      <c r="A105" s="41"/>
      <c r="B105" s="11"/>
      <c r="C105" s="11"/>
      <c r="D105" s="11"/>
      <c r="E105" s="11"/>
      <c r="F105" s="11"/>
      <c r="G105" s="11"/>
      <c r="H105" s="11"/>
      <c r="I105" s="11"/>
      <c r="J105" s="11"/>
      <c r="K105" s="24" t="s">
        <v>159</v>
      </c>
      <c r="L105" s="35">
        <v>44844</v>
      </c>
      <c r="M105" s="24" t="s">
        <v>160</v>
      </c>
      <c r="N105" s="6">
        <v>107.65</v>
      </c>
      <c r="O105" s="11"/>
    </row>
    <row r="106" spans="1:16" ht="39.6" x14ac:dyDescent="0.25">
      <c r="A106" s="41"/>
      <c r="B106" s="11"/>
      <c r="C106" s="11"/>
      <c r="D106" s="11"/>
      <c r="E106" s="11"/>
      <c r="F106" s="11"/>
      <c r="G106" s="11"/>
      <c r="H106" s="11"/>
      <c r="I106" s="11"/>
      <c r="J106" s="11"/>
      <c r="K106" s="24" t="s">
        <v>161</v>
      </c>
      <c r="L106" s="35" t="s">
        <v>162</v>
      </c>
      <c r="M106" s="24" t="s">
        <v>160</v>
      </c>
      <c r="N106" s="6">
        <v>573.09</v>
      </c>
      <c r="O106" s="11"/>
    </row>
    <row r="107" spans="1:16" x14ac:dyDescent="0.25">
      <c r="A107" s="40"/>
      <c r="B107" s="11"/>
      <c r="C107" s="11"/>
      <c r="D107" s="11"/>
      <c r="E107" s="11"/>
      <c r="F107" s="11"/>
      <c r="G107" s="11"/>
      <c r="H107" s="11"/>
      <c r="I107" s="11"/>
      <c r="J107" s="11"/>
      <c r="K107" s="24"/>
      <c r="L107" s="35"/>
      <c r="M107" s="38" t="s">
        <v>78</v>
      </c>
      <c r="N107" s="5">
        <f>SUM(N92:N106)</f>
        <v>78575.27</v>
      </c>
      <c r="O107" s="17">
        <f>J91-N107</f>
        <v>421424.73</v>
      </c>
      <c r="P107" s="1"/>
    </row>
  </sheetData>
  <mergeCells count="3">
    <mergeCell ref="A1:F1"/>
    <mergeCell ref="G1:J1"/>
    <mergeCell ref="K1:N1"/>
  </mergeCells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54FB09-9BD4-4E4E-9B7F-EEF14BC30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B6072F-8DAF-4BFF-98B1-CC0791DE5639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60138ece-c61d-45ec-8de6-e4564f39032c"/>
    <ds:schemaRef ds:uri="6c8bc017-1cc9-417a-83e3-383ede2e5ae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6D8842-726F-45AB-9566-000FF9BEA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Administrator</cp:lastModifiedBy>
  <cp:lastPrinted>2023-01-19T08:23:52Z</cp:lastPrinted>
  <dcterms:created xsi:type="dcterms:W3CDTF">2021-07-12T13:47:31Z</dcterms:created>
  <dcterms:modified xsi:type="dcterms:W3CDTF">2023-02-22T11:41:42Z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