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2023\04_erogazioni liberali da pubblicare\"/>
    </mc:Choice>
  </mc:AlternateContent>
  <xr:revisionPtr revIDLastSave="0" documentId="13_ncr:1_{9F3D7A40-AB2C-4E4C-B055-88CDDF4CC84B}" xr6:coauthVersionLast="36" xr6:coauthVersionMax="47" xr10:uidLastSave="{00000000-0000-0000-0000-000000000000}"/>
  <bookViews>
    <workbookView xWindow="0" yWindow="0" windowWidth="21570" windowHeight="7380" xr2:uid="{00000000-000D-0000-FFFF-FFFF00000000}"/>
  </bookViews>
  <sheets>
    <sheet name="LIBERALITA' COVID" sheetId="9" r:id="rId1"/>
  </sheets>
  <calcPr calcId="191029"/>
</workbook>
</file>

<file path=xl/calcChain.xml><?xml version="1.0" encoding="utf-8"?>
<calcChain xmlns="http://schemas.openxmlformats.org/spreadsheetml/2006/main">
  <c r="N31" i="9" l="1"/>
  <c r="N24" i="9"/>
  <c r="N8" i="9"/>
  <c r="O26" i="9" l="1"/>
  <c r="O28" i="9" s="1"/>
  <c r="O30" i="9" s="1"/>
  <c r="O31" i="9" s="1"/>
  <c r="O3" i="9"/>
  <c r="O4" i="9" s="1"/>
  <c r="O5" i="9" s="1"/>
  <c r="O6" i="9" s="1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O24" i="9" s="1"/>
</calcChain>
</file>

<file path=xl/sharedStrings.xml><?xml version="1.0" encoding="utf-8"?>
<sst xmlns="http://schemas.openxmlformats.org/spreadsheetml/2006/main" count="71" uniqueCount="63">
  <si>
    <t>Nome Progetto</t>
  </si>
  <si>
    <t>Tipo Progetto</t>
  </si>
  <si>
    <t>UO Responsabile</t>
  </si>
  <si>
    <t>Importo Progetto</t>
  </si>
  <si>
    <t>Dipartimento di Scienze Cliniche e di Comunità</t>
  </si>
  <si>
    <t>Liberalità con vincoli temporanei</t>
  </si>
  <si>
    <t>MASPES - Analisi e validazione di marker sierologici di SARSCoV- 2 in operatori sanitari lombardi: applicazioni per prevenzione e sorveglianza sanitaria</t>
  </si>
  <si>
    <t>COVIDEMIA - Aspetti clinici ed epidemiologici rilevanti nel corso dell’epidemia da Covid-19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</si>
  <si>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</si>
  <si>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</si>
  <si>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</si>
  <si>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</si>
  <si>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</si>
  <si>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</si>
  <si>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</si>
  <si>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</si>
  <si>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</si>
  <si>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acquisto kit sierologici</t>
  </si>
  <si>
    <t>Nota di credito 9571325023</t>
  </si>
  <si>
    <t>restituzione kit con scadenza troppo ravvicinata</t>
  </si>
  <si>
    <t>DESCRIZIONE EROGAZIONE LIBERALE</t>
  </si>
  <si>
    <t>Missione n.4</t>
  </si>
  <si>
    <t>I° rata incarico lavoro autonomo professionale dott. xy (dal 1/3 al 31/12/22)</t>
  </si>
  <si>
    <t>avanzo</t>
  </si>
  <si>
    <t>PESATORI ANGELA CECILIA</t>
  </si>
  <si>
    <t>LIB_BANDI_COVID_19_07</t>
  </si>
  <si>
    <t>LA VECCHIA CARLO VITANTONIO BATTISTA</t>
  </si>
  <si>
    <t>LIB_BANDI_COVID_19_05</t>
  </si>
  <si>
    <t>RU Responsabili</t>
  </si>
  <si>
    <t>Codice Identificativo Progetto</t>
  </si>
  <si>
    <r>
      <t>ENTRATE
ordinativi di incasso
 aggiornamento al 31 dicembre 2022</t>
    </r>
    <r>
      <rPr>
        <b/>
        <sz val="10"/>
        <color theme="5" tint="-0.249977111117893"/>
        <rFont val="Arial"/>
        <family val="2"/>
      </rPr>
      <t xml:space="preserve">   </t>
    </r>
  </si>
  <si>
    <t>5/FE</t>
  </si>
  <si>
    <t>6/FE</t>
  </si>
  <si>
    <t>8/FE</t>
  </si>
  <si>
    <t>missione n.121</t>
  </si>
  <si>
    <t>11/FE</t>
  </si>
  <si>
    <t>16/FE</t>
  </si>
  <si>
    <t>17/FE</t>
  </si>
  <si>
    <t>20/FE</t>
  </si>
  <si>
    <t>Missione 183</t>
  </si>
  <si>
    <t>227FE</t>
  </si>
  <si>
    <t>2022-0742749-2</t>
  </si>
  <si>
    <t>Pubblicazione articolo scientifico “Psychosocial safety climate (PSC) at middle management level in the healthcare sector: A contribution to the Italian validation + COMMISSIONI BANCA pagam estero</t>
  </si>
  <si>
    <t>25/FE</t>
  </si>
  <si>
    <t>41/PA</t>
  </si>
  <si>
    <t>PUBBLICAZIONE IN OPEN ACCESS E FAST TRACK ARTICOLO SCIENTIFICO IMMUNOGENICITY AND EFFECTIVENESS OF BNT 162B2 COVID 19 VACCINE IN A</t>
  </si>
  <si>
    <t>Missione 184</t>
  </si>
  <si>
    <t>Missione 184/A</t>
  </si>
  <si>
    <t xml:space="preserve">ASSEGNO DI RICERCA </t>
  </si>
  <si>
    <t>partecipazione Prof.  Xxx  a convegno ICOH2022</t>
  </si>
  <si>
    <t>2° rata incarico lavoro autonomo professionale dott. Xxx (dal 1/3 al 31/12/22)</t>
  </si>
  <si>
    <t>Iscrizione al XLVI Convegno AIE 2022 - Prof  Xxx</t>
  </si>
  <si>
    <t>3° rata incarico lavoro autonomo professionale dott. Xxx (dal 1/3 al 31/12/22)</t>
  </si>
  <si>
    <t>DR. Xxx - PARTECIPAZIONE XLVI CONVEGNO ASSOCIAZIONE ITALIANA DI EPIDEMIOLOGIA - PADOVA, 29/6/2022-1/7/2022</t>
  </si>
  <si>
    <t>5° rata incarico lavoro autonomo professionale dott. Xxx (dal 1/3 al 31/12/22)</t>
  </si>
  <si>
    <t>6° rata incarico lavoro autonomo professionale dott. Xxx (dal 1/3 al 31/12/22)</t>
  </si>
  <si>
    <t>7° rata incarico lavoro autonomo professionale dott. Xxx (dal 1/3 al 31/12/22)</t>
  </si>
  <si>
    <t>PROF. Xxx - PARTECIPAZIONE 84mo CONGRESSO NAZIONALE MEDICINA DEL LAVORO - GENOVA, 28-30/9/2022</t>
  </si>
  <si>
    <t>8° rata incarico lavoro autonomo professionale dott. Xxx (dal 1/3 al 31/12/22)</t>
  </si>
  <si>
    <t>9° rata incarico lavoro autonomo professionale dott. Xxx (dal 1/3 al 31/12/22)</t>
  </si>
  <si>
    <t>PROF. Xxx -PARTECIPAZIONE 84mo CONGRESSO SIMLI - GENOVA, 28-30/9/2022</t>
  </si>
  <si>
    <t>Xxx</t>
  </si>
  <si>
    <t>USCITE
estremi fatture di acquisto beni e servizi
   aggiornamento al 31 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</si>
</sst>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&quot;€&quot;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5" tint="-0.249977111117893"/>
      <name val="Arial"/>
      <family val="2"/>
    </font>
    <font>
      <sz val="9"/>
      <name val="Arial"/>
      <family val="2"/>
    </font>
    <font>
      <sz val="10"/>
      <color theme="5" tint="0.59999389629810485"/>
      <name val="Arial"/>
      <family val="2"/>
    </font>
    <font>
      <sz val="9"/>
      <color theme="5" tint="0.5999938962981048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164" fontId="6" fillId="7" borderId="1" xfId="1" applyFont="1" applyFill="1" applyBorder="1" applyAlignment="1">
      <alignment wrapText="1"/>
    </xf>
    <xf numFmtId="14" fontId="6" fillId="7" borderId="1" xfId="0" applyNumberFormat="1" applyFont="1" applyFill="1" applyBorder="1" applyAlignment="1">
      <alignment wrapText="1"/>
    </xf>
    <xf numFmtId="4" fontId="6" fillId="7" borderId="1" xfId="0" applyNumberFormat="1" applyFont="1" applyFill="1" applyBorder="1" applyAlignment="1">
      <alignment wrapText="1"/>
    </xf>
    <xf numFmtId="0" fontId="6" fillId="7" borderId="1" xfId="0" applyNumberFormat="1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165" fontId="6" fillId="7" borderId="1" xfId="0" applyNumberFormat="1" applyFont="1" applyFill="1" applyBorder="1" applyAlignment="1">
      <alignment wrapText="1"/>
    </xf>
    <xf numFmtId="0" fontId="0" fillId="3" borderId="1" xfId="0" applyNumberFormat="1" applyFill="1" applyBorder="1" applyAlignment="1">
      <alignment horizontal="right" wrapText="1"/>
    </xf>
    <xf numFmtId="0" fontId="0" fillId="3" borderId="1" xfId="0" applyFill="1" applyBorder="1"/>
    <xf numFmtId="164" fontId="0" fillId="3" borderId="1" xfId="1" applyFont="1" applyFill="1" applyBorder="1" applyAlignment="1">
      <alignment wrapText="1"/>
    </xf>
    <xf numFmtId="4" fontId="0" fillId="3" borderId="1" xfId="0" applyNumberFormat="1" applyFill="1" applyBorder="1"/>
    <xf numFmtId="0" fontId="8" fillId="3" borderId="1" xfId="0" applyFont="1" applyFill="1" applyBorder="1" applyAlignment="1">
      <alignment horizontal="right" wrapText="1"/>
    </xf>
    <xf numFmtId="4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4" fontId="3" fillId="3" borderId="1" xfId="0" applyNumberFormat="1" applyFont="1" applyFill="1" applyBorder="1"/>
    <xf numFmtId="0" fontId="6" fillId="0" borderId="0" xfId="0" applyFont="1" applyFill="1" applyAlignment="1">
      <alignment wrapText="1"/>
    </xf>
    <xf numFmtId="14" fontId="0" fillId="3" borderId="1" xfId="0" applyNumberFormat="1" applyFill="1" applyBorder="1"/>
    <xf numFmtId="0" fontId="9" fillId="0" borderId="0" xfId="0" applyFont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5" xfId="0" applyFill="1" applyBorder="1"/>
    <xf numFmtId="0" fontId="1" fillId="3" borderId="1" xfId="0" applyFont="1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165" fontId="3" fillId="3" borderId="1" xfId="0" applyNumberFormat="1" applyFon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0" fontId="0" fillId="3" borderId="5" xfId="0" applyFill="1" applyBorder="1" applyAlignment="1"/>
    <xf numFmtId="0" fontId="0" fillId="3" borderId="1" xfId="0" applyFill="1" applyBorder="1" applyAlignment="1"/>
    <xf numFmtId="14" fontId="0" fillId="3" borderId="1" xfId="0" applyNumberFormat="1" applyFill="1" applyBorder="1" applyAlignment="1"/>
    <xf numFmtId="4" fontId="0" fillId="3" borderId="1" xfId="0" applyNumberFormat="1" applyFill="1" applyBorder="1" applyAlignment="1"/>
    <xf numFmtId="0" fontId="0" fillId="0" borderId="0" xfId="0" applyAlignment="1"/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115" zoomScaleNormal="115" workbookViewId="0">
      <selection activeCell="A3" sqref="A3"/>
    </sheetView>
  </sheetViews>
  <sheetFormatPr defaultRowHeight="12.75" x14ac:dyDescent="0.2"/>
  <cols>
    <col min="1" max="5" width="13.7109375" customWidth="1"/>
    <col min="6" max="6" width="13.7109375" style="2" customWidth="1"/>
    <col min="7" max="8" width="13.7109375" customWidth="1"/>
    <col min="9" max="10" width="13.7109375" style="1" customWidth="1"/>
    <col min="11" max="11" width="15.42578125" style="1" bestFit="1" customWidth="1"/>
    <col min="12" max="12" width="25.28515625" bestFit="1" customWidth="1"/>
    <col min="13" max="13" width="19.28515625" customWidth="1"/>
    <col min="14" max="14" width="12.7109375" customWidth="1"/>
    <col min="15" max="15" width="18.140625" customWidth="1"/>
    <col min="16" max="16" width="35.140625" customWidth="1"/>
  </cols>
  <sheetData>
    <row r="1" spans="1:16" s="3" customFormat="1" ht="54.75" customHeight="1" x14ac:dyDescent="0.2">
      <c r="A1" s="50" t="s">
        <v>20</v>
      </c>
      <c r="B1" s="51"/>
      <c r="C1" s="51"/>
      <c r="D1" s="51"/>
      <c r="E1" s="51"/>
      <c r="F1" s="52"/>
      <c r="G1" s="47" t="s">
        <v>30</v>
      </c>
      <c r="H1" s="48"/>
      <c r="I1" s="48"/>
      <c r="J1" s="48"/>
      <c r="K1" s="49" t="s">
        <v>62</v>
      </c>
      <c r="L1" s="49"/>
      <c r="M1" s="49"/>
      <c r="N1" s="49"/>
      <c r="O1" s="6" t="s">
        <v>16</v>
      </c>
    </row>
    <row r="2" spans="1:16" s="3" customFormat="1" ht="38.25" x14ac:dyDescent="0.2">
      <c r="A2" s="7" t="s">
        <v>28</v>
      </c>
      <c r="B2" s="7" t="s">
        <v>2</v>
      </c>
      <c r="C2" s="7" t="s">
        <v>29</v>
      </c>
      <c r="D2" s="7" t="s">
        <v>0</v>
      </c>
      <c r="E2" s="7" t="s">
        <v>1</v>
      </c>
      <c r="F2" s="8" t="s">
        <v>3</v>
      </c>
      <c r="G2" s="7" t="s">
        <v>8</v>
      </c>
      <c r="H2" s="9" t="s">
        <v>11</v>
      </c>
      <c r="I2" s="9" t="s">
        <v>9</v>
      </c>
      <c r="J2" s="9" t="s">
        <v>10</v>
      </c>
      <c r="K2" s="7" t="s">
        <v>12</v>
      </c>
      <c r="L2" s="7" t="s">
        <v>13</v>
      </c>
      <c r="M2" s="7" t="s">
        <v>14</v>
      </c>
      <c r="N2" s="7" t="s">
        <v>15</v>
      </c>
      <c r="O2" s="7"/>
    </row>
    <row r="3" spans="1:16" s="4" customFormat="1" ht="178.5" x14ac:dyDescent="0.2">
      <c r="A3" s="34" t="s">
        <v>24</v>
      </c>
      <c r="B3" s="10" t="s">
        <v>4</v>
      </c>
      <c r="C3" s="10" t="s">
        <v>25</v>
      </c>
      <c r="D3" s="10" t="s">
        <v>6</v>
      </c>
      <c r="E3" s="10" t="s">
        <v>5</v>
      </c>
      <c r="F3" s="11">
        <v>118181.81</v>
      </c>
      <c r="G3" s="10">
        <v>57929</v>
      </c>
      <c r="H3" s="12">
        <v>44196</v>
      </c>
      <c r="I3" s="5">
        <v>118181.81</v>
      </c>
      <c r="J3" s="5">
        <v>118181.81</v>
      </c>
      <c r="K3" s="13">
        <v>9571323468</v>
      </c>
      <c r="L3" s="12">
        <v>44362</v>
      </c>
      <c r="M3" s="15" t="s">
        <v>17</v>
      </c>
      <c r="N3" s="14">
        <v>18408</v>
      </c>
      <c r="O3" s="5">
        <f>J3-N3</f>
        <v>99773.81</v>
      </c>
    </row>
    <row r="4" spans="1:16" s="4" customFormat="1" ht="36" x14ac:dyDescent="0.2">
      <c r="A4" s="35"/>
      <c r="B4" s="10"/>
      <c r="C4" s="10"/>
      <c r="D4" s="10"/>
      <c r="E4" s="10"/>
      <c r="F4" s="11"/>
      <c r="G4" s="10"/>
      <c r="H4" s="12"/>
      <c r="I4" s="5"/>
      <c r="J4" s="5"/>
      <c r="K4" s="23" t="s">
        <v>18</v>
      </c>
      <c r="L4" s="12">
        <v>44371</v>
      </c>
      <c r="M4" s="15" t="s">
        <v>19</v>
      </c>
      <c r="N4" s="14">
        <v>-2982</v>
      </c>
      <c r="O4" s="5">
        <f>(O3-N4)</f>
        <v>102755.81</v>
      </c>
    </row>
    <row r="5" spans="1:16" s="4" customFormat="1" x14ac:dyDescent="0.2">
      <c r="A5" s="35"/>
      <c r="B5" s="10"/>
      <c r="C5" s="10"/>
      <c r="D5" s="10"/>
      <c r="E5" s="10"/>
      <c r="F5" s="11"/>
      <c r="G5" s="10"/>
      <c r="H5" s="12"/>
      <c r="I5" s="5"/>
      <c r="J5" s="5"/>
      <c r="K5" s="13">
        <v>9582300318</v>
      </c>
      <c r="L5" s="12">
        <v>44578</v>
      </c>
      <c r="M5" s="15" t="s">
        <v>17</v>
      </c>
      <c r="N5" s="14">
        <v>12870</v>
      </c>
      <c r="O5" s="5">
        <f>O4-N5</f>
        <v>89885.81</v>
      </c>
    </row>
    <row r="6" spans="1:16" s="4" customFormat="1" ht="36" x14ac:dyDescent="0.2">
      <c r="A6" s="35"/>
      <c r="B6" s="10"/>
      <c r="C6" s="10"/>
      <c r="D6" s="10"/>
      <c r="E6" s="10"/>
      <c r="F6" s="11"/>
      <c r="G6" s="10"/>
      <c r="H6" s="12"/>
      <c r="I6" s="5"/>
      <c r="J6" s="5"/>
      <c r="K6" s="23" t="s">
        <v>21</v>
      </c>
      <c r="L6" s="12">
        <v>44579</v>
      </c>
      <c r="M6" s="15" t="s">
        <v>49</v>
      </c>
      <c r="N6" s="14">
        <v>250</v>
      </c>
      <c r="O6" s="5">
        <f>O5-N6</f>
        <v>89635.81</v>
      </c>
    </row>
    <row r="7" spans="1:16" s="4" customFormat="1" ht="48" x14ac:dyDescent="0.2">
      <c r="A7" s="35"/>
      <c r="B7" s="10"/>
      <c r="C7" s="10"/>
      <c r="D7" s="10"/>
      <c r="E7" s="10"/>
      <c r="F7" s="11"/>
      <c r="G7" s="10"/>
      <c r="H7" s="12"/>
      <c r="I7" s="5"/>
      <c r="J7" s="5"/>
      <c r="K7" s="13" t="s">
        <v>31</v>
      </c>
      <c r="L7" s="12">
        <v>44662</v>
      </c>
      <c r="M7" s="15" t="s">
        <v>22</v>
      </c>
      <c r="N7" s="14">
        <v>3807.28</v>
      </c>
      <c r="O7" s="5">
        <f>O6-N7</f>
        <v>85828.53</v>
      </c>
    </row>
    <row r="8" spans="1:16" s="4" customFormat="1" x14ac:dyDescent="0.2">
      <c r="A8" s="35"/>
      <c r="B8" s="10"/>
      <c r="C8" s="10"/>
      <c r="D8" s="10"/>
      <c r="E8" s="10"/>
      <c r="F8" s="11"/>
      <c r="G8" s="10"/>
      <c r="H8" s="12"/>
      <c r="I8" s="5"/>
      <c r="J8" s="5"/>
      <c r="K8" s="13"/>
      <c r="L8" s="12"/>
      <c r="M8" s="27" t="s">
        <v>23</v>
      </c>
      <c r="N8" s="40">
        <f>SUM(N3:N7)</f>
        <v>32353.279999999999</v>
      </c>
      <c r="O8" s="28">
        <f>O7</f>
        <v>85828.53</v>
      </c>
    </row>
    <row r="9" spans="1:16" ht="63.75" x14ac:dyDescent="0.2">
      <c r="A9" s="36"/>
      <c r="B9" s="24"/>
      <c r="C9" s="24"/>
      <c r="D9" s="24"/>
      <c r="E9" s="24"/>
      <c r="F9" s="25"/>
      <c r="G9" s="24"/>
      <c r="H9" s="32"/>
      <c r="I9" s="26"/>
      <c r="J9" s="26"/>
      <c r="K9" s="10" t="s">
        <v>32</v>
      </c>
      <c r="L9" s="12">
        <v>44691</v>
      </c>
      <c r="M9" s="37" t="s">
        <v>50</v>
      </c>
      <c r="N9" s="5">
        <v>3807.28</v>
      </c>
      <c r="O9" s="26">
        <f>O8-N9</f>
        <v>82021.25</v>
      </c>
      <c r="P9" s="33"/>
    </row>
    <row r="10" spans="1:16" ht="38.25" x14ac:dyDescent="0.2">
      <c r="A10" s="36"/>
      <c r="B10" s="24"/>
      <c r="C10" s="24"/>
      <c r="D10" s="24"/>
      <c r="E10" s="24"/>
      <c r="F10" s="25"/>
      <c r="G10" s="24"/>
      <c r="H10" s="32"/>
      <c r="I10" s="26"/>
      <c r="J10" s="26"/>
      <c r="K10" s="10">
        <v>13</v>
      </c>
      <c r="L10" s="12">
        <v>44708</v>
      </c>
      <c r="M10" s="37" t="s">
        <v>51</v>
      </c>
      <c r="N10" s="10">
        <v>142</v>
      </c>
      <c r="O10" s="26">
        <f>O9-N10</f>
        <v>81879.25</v>
      </c>
      <c r="P10" s="33"/>
    </row>
    <row r="11" spans="1:16" ht="63.75" x14ac:dyDescent="0.2">
      <c r="A11" s="36"/>
      <c r="B11" s="24"/>
      <c r="C11" s="24"/>
      <c r="D11" s="24"/>
      <c r="E11" s="24"/>
      <c r="F11" s="25"/>
      <c r="G11" s="24"/>
      <c r="H11" s="32"/>
      <c r="I11" s="26"/>
      <c r="J11" s="26"/>
      <c r="K11" s="10" t="s">
        <v>33</v>
      </c>
      <c r="L11" s="12">
        <v>44722</v>
      </c>
      <c r="M11" s="37" t="s">
        <v>52</v>
      </c>
      <c r="N11" s="5">
        <v>3807.28</v>
      </c>
      <c r="O11" s="26">
        <f t="shared" ref="O11:O23" si="0">O10-N11</f>
        <v>78071.97</v>
      </c>
    </row>
    <row r="12" spans="1:16" ht="102" x14ac:dyDescent="0.2">
      <c r="A12" s="36"/>
      <c r="B12" s="24"/>
      <c r="C12" s="24"/>
      <c r="D12" s="24"/>
      <c r="E12" s="24"/>
      <c r="F12" s="25"/>
      <c r="G12" s="24"/>
      <c r="H12" s="32"/>
      <c r="I12" s="26"/>
      <c r="J12" s="26"/>
      <c r="K12" s="10" t="s">
        <v>34</v>
      </c>
      <c r="L12" s="12">
        <v>44690</v>
      </c>
      <c r="M12" s="37" t="s">
        <v>53</v>
      </c>
      <c r="N12" s="10">
        <v>414.4</v>
      </c>
      <c r="O12" s="26">
        <f t="shared" si="0"/>
        <v>77657.570000000007</v>
      </c>
    </row>
    <row r="13" spans="1:16" ht="63.75" x14ac:dyDescent="0.2">
      <c r="A13" s="36"/>
      <c r="B13" s="24"/>
      <c r="C13" s="24"/>
      <c r="D13" s="24"/>
      <c r="E13" s="24"/>
      <c r="F13" s="25"/>
      <c r="G13" s="24"/>
      <c r="H13" s="32"/>
      <c r="I13" s="26"/>
      <c r="J13" s="26"/>
      <c r="K13" s="10" t="s">
        <v>35</v>
      </c>
      <c r="L13" s="12">
        <v>44764</v>
      </c>
      <c r="M13" s="37" t="s">
        <v>52</v>
      </c>
      <c r="N13" s="5">
        <v>3807.28</v>
      </c>
      <c r="O13" s="26">
        <f t="shared" si="0"/>
        <v>73850.290000000008</v>
      </c>
    </row>
    <row r="14" spans="1:16" ht="63.75" x14ac:dyDescent="0.2">
      <c r="A14" s="36"/>
      <c r="B14" s="24"/>
      <c r="C14" s="24"/>
      <c r="D14" s="24"/>
      <c r="E14" s="24"/>
      <c r="F14" s="25"/>
      <c r="G14" s="24"/>
      <c r="H14" s="32"/>
      <c r="I14" s="26"/>
      <c r="J14" s="26"/>
      <c r="K14" s="10" t="s">
        <v>36</v>
      </c>
      <c r="L14" s="12">
        <v>44816</v>
      </c>
      <c r="M14" s="37" t="s">
        <v>54</v>
      </c>
      <c r="N14" s="5">
        <v>3807.28</v>
      </c>
      <c r="O14" s="26">
        <f t="shared" si="0"/>
        <v>70043.010000000009</v>
      </c>
    </row>
    <row r="15" spans="1:16" ht="63.75" x14ac:dyDescent="0.2">
      <c r="A15" s="36"/>
      <c r="B15" s="24"/>
      <c r="C15" s="24"/>
      <c r="D15" s="24"/>
      <c r="E15" s="24"/>
      <c r="F15" s="25"/>
      <c r="G15" s="24"/>
      <c r="H15" s="32"/>
      <c r="I15" s="26"/>
      <c r="J15" s="26"/>
      <c r="K15" s="10" t="s">
        <v>37</v>
      </c>
      <c r="L15" s="12">
        <v>44816</v>
      </c>
      <c r="M15" s="37" t="s">
        <v>55</v>
      </c>
      <c r="N15" s="5">
        <v>3807.28</v>
      </c>
      <c r="O15" s="26">
        <f t="shared" si="0"/>
        <v>66235.73000000001</v>
      </c>
    </row>
    <row r="16" spans="1:16" ht="63.75" x14ac:dyDescent="0.2">
      <c r="A16" s="36"/>
      <c r="B16" s="24"/>
      <c r="C16" s="24"/>
      <c r="D16" s="24"/>
      <c r="E16" s="24"/>
      <c r="F16" s="25"/>
      <c r="G16" s="24"/>
      <c r="H16" s="32"/>
      <c r="I16" s="26"/>
      <c r="J16" s="26"/>
      <c r="K16" s="10" t="s">
        <v>38</v>
      </c>
      <c r="L16" s="12">
        <v>44848</v>
      </c>
      <c r="M16" s="37" t="s">
        <v>56</v>
      </c>
      <c r="N16" s="5">
        <v>3807.28</v>
      </c>
      <c r="O16" s="26">
        <f t="shared" si="0"/>
        <v>62428.450000000012</v>
      </c>
    </row>
    <row r="17" spans="1:16" ht="89.25" x14ac:dyDescent="0.2">
      <c r="A17" s="36"/>
      <c r="B17" s="24"/>
      <c r="C17" s="24"/>
      <c r="D17" s="24"/>
      <c r="E17" s="24"/>
      <c r="F17" s="25"/>
      <c r="G17" s="24"/>
      <c r="H17" s="32"/>
      <c r="I17" s="26"/>
      <c r="J17" s="26"/>
      <c r="K17" s="10" t="s">
        <v>39</v>
      </c>
      <c r="L17" s="12">
        <v>44767</v>
      </c>
      <c r="M17" s="37" t="s">
        <v>57</v>
      </c>
      <c r="N17" s="10">
        <v>192</v>
      </c>
      <c r="O17" s="26">
        <f t="shared" si="0"/>
        <v>62236.450000000012</v>
      </c>
    </row>
    <row r="18" spans="1:16" ht="63.75" x14ac:dyDescent="0.2">
      <c r="A18" s="36"/>
      <c r="B18" s="24"/>
      <c r="C18" s="24"/>
      <c r="D18" s="24"/>
      <c r="E18" s="24"/>
      <c r="F18" s="25"/>
      <c r="G18" s="24"/>
      <c r="H18" s="32"/>
      <c r="I18" s="26"/>
      <c r="J18" s="26"/>
      <c r="K18" s="37" t="s">
        <v>40</v>
      </c>
      <c r="L18" s="12">
        <v>44875</v>
      </c>
      <c r="M18" s="37" t="s">
        <v>58</v>
      </c>
      <c r="N18" s="5">
        <v>3807.28</v>
      </c>
      <c r="O18" s="26">
        <f t="shared" si="0"/>
        <v>58429.170000000013</v>
      </c>
    </row>
    <row r="19" spans="1:16" ht="153" x14ac:dyDescent="0.2">
      <c r="A19" s="36"/>
      <c r="B19" s="24"/>
      <c r="C19" s="24"/>
      <c r="D19" s="24"/>
      <c r="E19" s="24"/>
      <c r="F19" s="25"/>
      <c r="G19" s="24"/>
      <c r="H19" s="32"/>
      <c r="I19" s="26"/>
      <c r="J19" s="26"/>
      <c r="K19" s="10" t="s">
        <v>41</v>
      </c>
      <c r="L19" s="12">
        <v>44862</v>
      </c>
      <c r="M19" s="37" t="s">
        <v>42</v>
      </c>
      <c r="N19" s="5">
        <v>3849.45</v>
      </c>
      <c r="O19" s="26">
        <f t="shared" si="0"/>
        <v>54579.720000000016</v>
      </c>
    </row>
    <row r="20" spans="1:16" ht="63.75" x14ac:dyDescent="0.2">
      <c r="A20" s="36"/>
      <c r="B20" s="24"/>
      <c r="C20" s="24"/>
      <c r="D20" s="24"/>
      <c r="E20" s="24"/>
      <c r="F20" s="25"/>
      <c r="G20" s="24"/>
      <c r="H20" s="32"/>
      <c r="I20" s="26"/>
      <c r="J20" s="26"/>
      <c r="K20" s="37" t="s">
        <v>43</v>
      </c>
      <c r="L20" s="12">
        <v>44901</v>
      </c>
      <c r="M20" s="37" t="s">
        <v>59</v>
      </c>
      <c r="N20" s="5">
        <v>3807.28</v>
      </c>
      <c r="O20" s="26">
        <f t="shared" si="0"/>
        <v>50772.440000000017</v>
      </c>
    </row>
    <row r="21" spans="1:16" ht="140.25" x14ac:dyDescent="0.2">
      <c r="A21" s="36"/>
      <c r="B21" s="24"/>
      <c r="C21" s="24"/>
      <c r="D21" s="24"/>
      <c r="E21" s="24"/>
      <c r="F21" s="25"/>
      <c r="G21" s="24"/>
      <c r="H21" s="32"/>
      <c r="I21" s="26"/>
      <c r="J21" s="26"/>
      <c r="K21" s="37" t="s">
        <v>44</v>
      </c>
      <c r="L21" s="12">
        <v>44917</v>
      </c>
      <c r="M21" s="10" t="s">
        <v>45</v>
      </c>
      <c r="N21" s="5">
        <v>1248</v>
      </c>
      <c r="O21" s="26">
        <f t="shared" si="0"/>
        <v>49524.440000000017</v>
      </c>
    </row>
    <row r="22" spans="1:16" ht="63.75" x14ac:dyDescent="0.2">
      <c r="A22" s="36"/>
      <c r="B22" s="24"/>
      <c r="C22" s="24"/>
      <c r="D22" s="24"/>
      <c r="E22" s="24"/>
      <c r="F22" s="25"/>
      <c r="G22" s="24"/>
      <c r="H22" s="32"/>
      <c r="I22" s="26"/>
      <c r="J22" s="26"/>
      <c r="K22" s="37" t="s">
        <v>46</v>
      </c>
      <c r="L22" s="12">
        <v>44767</v>
      </c>
      <c r="M22" s="37" t="s">
        <v>60</v>
      </c>
      <c r="N22" s="10">
        <v>89.15</v>
      </c>
      <c r="O22" s="26">
        <f t="shared" si="0"/>
        <v>49435.290000000015</v>
      </c>
    </row>
    <row r="23" spans="1:16" s="46" customFormat="1" ht="63.75" x14ac:dyDescent="0.2">
      <c r="A23" s="42"/>
      <c r="B23" s="43"/>
      <c r="C23" s="43"/>
      <c r="D23" s="43"/>
      <c r="E23" s="43"/>
      <c r="F23" s="25"/>
      <c r="G23" s="43"/>
      <c r="H23" s="44"/>
      <c r="I23" s="45"/>
      <c r="J23" s="45"/>
      <c r="K23" s="37" t="s">
        <v>47</v>
      </c>
      <c r="L23" s="12">
        <v>44767</v>
      </c>
      <c r="M23" s="37" t="s">
        <v>60</v>
      </c>
      <c r="N23" s="10">
        <v>301.5</v>
      </c>
      <c r="O23" s="45">
        <f t="shared" si="0"/>
        <v>49133.790000000015</v>
      </c>
    </row>
    <row r="24" spans="1:16" x14ac:dyDescent="0.2">
      <c r="A24" s="36"/>
      <c r="B24" s="24"/>
      <c r="C24" s="24"/>
      <c r="D24" s="24"/>
      <c r="E24" s="24"/>
      <c r="F24" s="25"/>
      <c r="G24" s="24"/>
      <c r="H24" s="32"/>
      <c r="I24" s="26"/>
      <c r="J24" s="26"/>
      <c r="K24" s="10"/>
      <c r="L24" s="10"/>
      <c r="M24" s="29" t="s">
        <v>23</v>
      </c>
      <c r="N24" s="28">
        <f>SUM(N9:N23)</f>
        <v>36694.74</v>
      </c>
      <c r="O24" s="30">
        <f>O23</f>
        <v>49133.790000000015</v>
      </c>
    </row>
    <row r="25" spans="1:16" s="31" customFormat="1" x14ac:dyDescent="0.2">
      <c r="A25" s="16"/>
      <c r="B25" s="16"/>
      <c r="C25" s="16"/>
      <c r="D25" s="16"/>
      <c r="E25" s="16"/>
      <c r="F25" s="17"/>
      <c r="G25" s="16"/>
      <c r="H25" s="18"/>
      <c r="I25" s="19"/>
      <c r="J25" s="19"/>
      <c r="K25" s="20"/>
      <c r="L25" s="18"/>
      <c r="M25" s="21"/>
      <c r="N25" s="22"/>
      <c r="O25" s="19"/>
    </row>
    <row r="26" spans="1:16" s="4" customFormat="1" ht="102" x14ac:dyDescent="0.2">
      <c r="A26" s="34" t="s">
        <v>26</v>
      </c>
      <c r="B26" s="10" t="s">
        <v>4</v>
      </c>
      <c r="C26" s="10" t="s">
        <v>27</v>
      </c>
      <c r="D26" s="10" t="s">
        <v>7</v>
      </c>
      <c r="E26" s="10" t="s">
        <v>5</v>
      </c>
      <c r="F26" s="11">
        <v>118181.81</v>
      </c>
      <c r="G26" s="10">
        <v>57929</v>
      </c>
      <c r="H26" s="12">
        <v>44196</v>
      </c>
      <c r="I26" s="5">
        <v>118181.81</v>
      </c>
      <c r="J26" s="5">
        <v>118181.81</v>
      </c>
      <c r="K26" s="5"/>
      <c r="L26" s="10"/>
      <c r="M26" s="10"/>
      <c r="N26" s="10"/>
      <c r="O26" s="5">
        <f>J26-N26</f>
        <v>118181.81</v>
      </c>
    </row>
    <row r="27" spans="1:16" s="4" customFormat="1" x14ac:dyDescent="0.2">
      <c r="A27" s="35"/>
      <c r="B27" s="10"/>
      <c r="C27" s="10"/>
      <c r="D27" s="10"/>
      <c r="E27" s="10"/>
      <c r="F27" s="11"/>
      <c r="G27" s="10"/>
      <c r="H27" s="12"/>
      <c r="I27" s="5"/>
      <c r="J27" s="5"/>
      <c r="K27" s="5"/>
      <c r="L27" s="10"/>
      <c r="M27" s="10"/>
      <c r="N27" s="10"/>
      <c r="O27" s="5"/>
    </row>
    <row r="28" spans="1:16" x14ac:dyDescent="0.2">
      <c r="A28" s="36"/>
      <c r="B28" s="24"/>
      <c r="C28" s="24"/>
      <c r="D28" s="10"/>
      <c r="E28" s="10"/>
      <c r="F28" s="25"/>
      <c r="G28" s="10"/>
      <c r="H28" s="12"/>
      <c r="I28" s="5"/>
      <c r="J28" s="5"/>
      <c r="K28" s="26"/>
      <c r="L28" s="24"/>
      <c r="M28" s="29" t="s">
        <v>23</v>
      </c>
      <c r="N28" s="24"/>
      <c r="O28" s="30">
        <f>O26</f>
        <v>118181.81</v>
      </c>
    </row>
    <row r="29" spans="1:16" x14ac:dyDescent="0.2">
      <c r="A29" s="36"/>
      <c r="B29" s="24"/>
      <c r="C29" s="24"/>
      <c r="D29" s="24"/>
      <c r="E29" s="24"/>
      <c r="F29" s="25"/>
      <c r="G29" s="24"/>
      <c r="H29" s="32"/>
      <c r="I29" s="26"/>
      <c r="J29" s="26"/>
      <c r="K29" s="10"/>
      <c r="L29" s="10"/>
      <c r="M29" s="10"/>
      <c r="N29" s="10"/>
      <c r="O29" s="24"/>
      <c r="P29" s="33"/>
    </row>
    <row r="30" spans="1:16" x14ac:dyDescent="0.2">
      <c r="A30" s="36"/>
      <c r="B30" s="24"/>
      <c r="C30" s="24"/>
      <c r="D30" s="24"/>
      <c r="E30" s="24"/>
      <c r="F30" s="25"/>
      <c r="G30" s="24"/>
      <c r="H30" s="32"/>
      <c r="I30" s="26"/>
      <c r="J30" s="26"/>
      <c r="K30" s="10"/>
      <c r="L30" s="37" t="s">
        <v>48</v>
      </c>
      <c r="M30" s="37" t="s">
        <v>61</v>
      </c>
      <c r="N30" s="38">
        <v>13000</v>
      </c>
      <c r="O30" s="26">
        <f>O28-N30</f>
        <v>105181.81</v>
      </c>
      <c r="P30" s="33"/>
    </row>
    <row r="31" spans="1:16" x14ac:dyDescent="0.2">
      <c r="A31" s="36"/>
      <c r="B31" s="24"/>
      <c r="C31" s="24"/>
      <c r="D31" s="24"/>
      <c r="E31" s="24"/>
      <c r="F31" s="25"/>
      <c r="G31" s="24"/>
      <c r="H31" s="32"/>
      <c r="I31" s="26"/>
      <c r="J31" s="26"/>
      <c r="K31" s="10"/>
      <c r="L31" s="10"/>
      <c r="M31" s="39" t="s">
        <v>23</v>
      </c>
      <c r="N31" s="41">
        <f>N30</f>
        <v>13000</v>
      </c>
      <c r="O31" s="30">
        <f>O30</f>
        <v>105181.81</v>
      </c>
    </row>
    <row r="34" spans="15:15" x14ac:dyDescent="0.2">
      <c r="O34" s="1"/>
    </row>
  </sheetData>
  <mergeCells count="3">
    <mergeCell ref="G1:J1"/>
    <mergeCell ref="K1:N1"/>
    <mergeCell ref="A1:F1"/>
  </mergeCells>
  <phoneticPr fontId="10" type="noConversion"/>
  <pageMargins left="0.25" right="0.25" top="0.75" bottom="0.75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B6C1F9-C162-41C4-8567-1DEB08A686FF}">
  <ds:schemaRefs>
    <ds:schemaRef ds:uri="http://www.w3.org/XML/1998/namespace"/>
    <ds:schemaRef ds:uri="http://purl.org/dc/elements/1.1/"/>
    <ds:schemaRef ds:uri="6c8bc017-1cc9-417a-83e3-383ede2e5aef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0138ece-c61d-45ec-8de6-e4564f39032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C70CBDD-2672-4475-99B4-D0EDBDA8B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2023-01-19T08:32:51Z</cp:lastPrinted>
  <dcterms:created xsi:type="dcterms:W3CDTF">2021-07-12T13:47:31Z</dcterms:created>
  <dcterms:modified xsi:type="dcterms:W3CDTF">2023-02-27T08:23:52Z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