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niversità degli Studi di Milano\CINECA U-GOV\Configurazioni Atenei\Gestione amministrativa\Bilanci Pubblicati\Indicatori\"/>
    </mc:Choice>
  </mc:AlternateContent>
  <xr:revisionPtr revIDLastSave="0" documentId="13_ncr:1_{43553325-7668-4913-8ADE-CCEED38FF503}" xr6:coauthVersionLast="47" xr6:coauthVersionMax="47" xr10:uidLastSave="{00000000-0000-0000-0000-000000000000}"/>
  <bookViews>
    <workbookView xWindow="-120" yWindow="-120" windowWidth="29040" windowHeight="15840" xr2:uid="{9BF81175-FA58-4624-B4C5-6C62878C6255}"/>
  </bookViews>
  <sheets>
    <sheet name="Indicato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32" i="1"/>
  <c r="B34" i="1" s="1"/>
  <c r="B39" i="1"/>
  <c r="B24" i="1" s="1"/>
  <c r="B38" i="1"/>
  <c r="B26" i="1" s="1"/>
  <c r="B37" i="1"/>
  <c r="B23" i="1" s="1"/>
  <c r="B36" i="1"/>
  <c r="B15" i="1" s="1"/>
  <c r="B35" i="1"/>
  <c r="B33" i="1"/>
  <c r="B27" i="1" l="1"/>
  <c r="B28" i="1" s="1"/>
  <c r="B40" i="1"/>
  <c r="B41" i="1" s="1"/>
  <c r="B16" i="1"/>
  <c r="B14" i="1"/>
  <c r="B21" i="1"/>
  <c r="B22" i="1"/>
  <c r="B13" i="1"/>
  <c r="B25" i="1" l="1"/>
  <c r="B17" i="1"/>
  <c r="B18" i="1" s="1"/>
</calcChain>
</file>

<file path=xl/sharedStrings.xml><?xml version="1.0" encoding="utf-8"?>
<sst xmlns="http://schemas.openxmlformats.org/spreadsheetml/2006/main" count="41" uniqueCount="37">
  <si>
    <t>FFO</t>
  </si>
  <si>
    <t>Programmazione Triennale</t>
  </si>
  <si>
    <t>Tasse e contributi ( voce Siope E3010202001 - E3010202002 - E3010202999 - E3020201001)</t>
  </si>
  <si>
    <t>Rimborsi agli studenti  (voce Siope U1099904001)</t>
  </si>
  <si>
    <t>Fitti passivi ( voce Siope U1030207001)</t>
  </si>
  <si>
    <t>Spese di Personale a carico Ateneo ( fonte Proper)</t>
  </si>
  <si>
    <t>Mutui quota capitale</t>
  </si>
  <si>
    <t>Interessi passivi su mutui</t>
  </si>
  <si>
    <t>INDICATORE DI PERSONALE</t>
  </si>
  <si>
    <t>Spese per il personale a carico Ateneo (A)</t>
  </si>
  <si>
    <t>FFO (B)</t>
  </si>
  <si>
    <t>Programmazione Triennale (C )</t>
  </si>
  <si>
    <t>Tasse e contributi universitari al netto dei rimborsi (D)</t>
  </si>
  <si>
    <t>TOTALE (E) = (B+C+D)</t>
  </si>
  <si>
    <t>Rapporto (A/E) = &lt; 80%</t>
  </si>
  <si>
    <t>INDICATORE SOSTENIBILITA' ECONOMICO FINANZIARIA</t>
  </si>
  <si>
    <t>FFO (A)</t>
  </si>
  <si>
    <t>Programmazione Triennale (B)</t>
  </si>
  <si>
    <t>Tasse e contributi universitari al netto dei rimborsi (C)</t>
  </si>
  <si>
    <t>Fitti passivi (D)</t>
  </si>
  <si>
    <t>TOTALE (E) = (A+B+C-D)</t>
  </si>
  <si>
    <t>Spese personale a carico Ateneo (F)</t>
  </si>
  <si>
    <t>Ammortamento mutui (G= capitale+interessi)</t>
  </si>
  <si>
    <t>TOTALE (H) = (F+G)</t>
  </si>
  <si>
    <t>INDICATORE DI INDEBITAMENTO</t>
  </si>
  <si>
    <t>Interessi passivi sui mutui</t>
  </si>
  <si>
    <t>TOTALE (A)</t>
  </si>
  <si>
    <t>Programmazione Triennale (C)</t>
  </si>
  <si>
    <t>Spese di personale a carico Ateneo (E)</t>
  </si>
  <si>
    <t>Fitti passivi a carico Ateneo (F)</t>
  </si>
  <si>
    <t>TOTALE (G) = (B+C+D-E-F)</t>
  </si>
  <si>
    <t>Rapporto (A/G) = &lt; 15%</t>
  </si>
  <si>
    <t>Importo</t>
  </si>
  <si>
    <t>Fonte per indicatori - Proper</t>
  </si>
  <si>
    <t>stanziamento esercizio 2020</t>
  </si>
  <si>
    <t>esercizio 2020</t>
  </si>
  <si>
    <t>Rapporto [0,82*E/H] = &gt; 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</si>
</sst>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0_-;\-* #,##0.0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43" fontId="1" fillId="3" borderId="4" xfId="1" applyFont="1" applyFill="1" applyBorder="1"/>
    <xf numFmtId="0" fontId="0" fillId="0" borderId="3" xfId="0" applyBorder="1" applyAlignment="1">
      <alignment wrapText="1"/>
    </xf>
    <xf numFmtId="43" fontId="1" fillId="0" borderId="4" xfId="1" applyFont="1" applyFill="1" applyBorder="1"/>
    <xf numFmtId="43" fontId="2" fillId="3" borderId="4" xfId="1" applyFont="1" applyFill="1" applyBorder="1"/>
    <xf numFmtId="0" fontId="2" fillId="2" borderId="3" xfId="0" applyFont="1" applyFill="1" applyBorder="1" applyAlignment="1">
      <alignment wrapText="1"/>
    </xf>
    <xf numFmtId="10" fontId="2" fillId="2" borderId="4" xfId="2" applyNumberFormat="1" applyFont="1" applyFill="1" applyBorder="1"/>
    <xf numFmtId="43" fontId="0" fillId="0" borderId="0" xfId="0" applyNumberFormat="1"/>
    <xf numFmtId="164" fontId="0" fillId="0" borderId="0" xfId="0" applyNumberFormat="1"/>
    <xf numFmtId="0" fontId="0" fillId="0" borderId="4" xfId="0" applyBorder="1"/>
    <xf numFmtId="43" fontId="0" fillId="0" borderId="4" xfId="1" applyFont="1" applyBorder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69AB9-2EBB-46ED-A09C-3A78083B9A69}">
  <dimension ref="A1:C41"/>
  <sheetViews>
    <sheetView showGridLines="0" tabSelected="1" topLeftCell="A22" zoomScale="140" zoomScaleNormal="140" workbookViewId="0">
      <selection activeCell="B29" sqref="B29"/>
    </sheetView>
  </sheetViews>
  <sheetFormatPr defaultRowHeight="15" x14ac:dyDescent="0.25"/>
  <cols>
    <col min="1" max="1" width="79.5703125" customWidth="1"/>
    <col min="2" max="4" width="20.7109375" customWidth="1"/>
    <col min="6" max="6" width="15.7109375" bestFit="1" customWidth="1"/>
  </cols>
  <sheetData>
    <row r="1" spans="1:2" ht="15.75" x14ac:dyDescent="0.25">
      <c r="A1" s="1" t="s">
        <v>33</v>
      </c>
      <c r="B1" s="2" t="s">
        <v>32</v>
      </c>
    </row>
    <row r="2" spans="1:2" x14ac:dyDescent="0.25">
      <c r="A2" s="12" t="s">
        <v>0</v>
      </c>
      <c r="B2" s="13">
        <v>293531997</v>
      </c>
    </row>
    <row r="3" spans="1:2" x14ac:dyDescent="0.25">
      <c r="A3" s="12" t="s">
        <v>1</v>
      </c>
      <c r="B3" s="13">
        <v>2616645</v>
      </c>
    </row>
    <row r="4" spans="1:2" x14ac:dyDescent="0.25">
      <c r="A4" s="12" t="s">
        <v>2</v>
      </c>
      <c r="B4" s="13">
        <v>94596061</v>
      </c>
    </row>
    <row r="5" spans="1:2" x14ac:dyDescent="0.25">
      <c r="A5" s="12" t="s">
        <v>3</v>
      </c>
      <c r="B5" s="13">
        <v>361326</v>
      </c>
    </row>
    <row r="6" spans="1:2" x14ac:dyDescent="0.25">
      <c r="A6" s="12" t="s">
        <v>4</v>
      </c>
      <c r="B6" s="13">
        <v>4571447</v>
      </c>
    </row>
    <row r="7" spans="1:2" x14ac:dyDescent="0.25">
      <c r="A7" s="12" t="s">
        <v>5</v>
      </c>
      <c r="B7" s="13">
        <v>245419708</v>
      </c>
    </row>
    <row r="8" spans="1:2" x14ac:dyDescent="0.25">
      <c r="A8" s="12" t="s">
        <v>6</v>
      </c>
      <c r="B8" s="13">
        <v>263551</v>
      </c>
    </row>
    <row r="9" spans="1:2" x14ac:dyDescent="0.25">
      <c r="A9" s="12" t="s">
        <v>7</v>
      </c>
      <c r="B9" s="13">
        <v>983</v>
      </c>
    </row>
    <row r="11" spans="1:2" ht="15.75" thickBot="1" x14ac:dyDescent="0.3"/>
    <row r="12" spans="1:2" ht="31.5" x14ac:dyDescent="0.25">
      <c r="A12" s="1" t="s">
        <v>8</v>
      </c>
      <c r="B12" s="2" t="s">
        <v>34</v>
      </c>
    </row>
    <row r="13" spans="1:2" x14ac:dyDescent="0.25">
      <c r="A13" s="3" t="s">
        <v>9</v>
      </c>
      <c r="B13" s="4">
        <f>B38</f>
        <v>245419708</v>
      </c>
    </row>
    <row r="14" spans="1:2" x14ac:dyDescent="0.25">
      <c r="A14" s="5" t="s">
        <v>10</v>
      </c>
      <c r="B14" s="6">
        <f>B35</f>
        <v>293531997</v>
      </c>
    </row>
    <row r="15" spans="1:2" x14ac:dyDescent="0.25">
      <c r="A15" s="5" t="s">
        <v>11</v>
      </c>
      <c r="B15" s="6">
        <f>B36</f>
        <v>2616645</v>
      </c>
    </row>
    <row r="16" spans="1:2" x14ac:dyDescent="0.25">
      <c r="A16" s="5" t="s">
        <v>12</v>
      </c>
      <c r="B16" s="6">
        <f>B37</f>
        <v>94234735</v>
      </c>
    </row>
    <row r="17" spans="1:3" x14ac:dyDescent="0.25">
      <c r="A17" s="3" t="s">
        <v>13</v>
      </c>
      <c r="B17" s="7">
        <f>B14+B15+B16</f>
        <v>390383377</v>
      </c>
    </row>
    <row r="18" spans="1:3" x14ac:dyDescent="0.25">
      <c r="A18" s="8" t="s">
        <v>14</v>
      </c>
      <c r="B18" s="9">
        <f>B13/B17</f>
        <v>0.62866331524151964</v>
      </c>
    </row>
    <row r="19" spans="1:3" ht="15.75" thickBot="1" x14ac:dyDescent="0.3"/>
    <row r="20" spans="1:3" ht="15.75" x14ac:dyDescent="0.25">
      <c r="A20" s="1" t="s">
        <v>15</v>
      </c>
      <c r="B20" s="2" t="s">
        <v>35</v>
      </c>
    </row>
    <row r="21" spans="1:3" x14ac:dyDescent="0.25">
      <c r="A21" s="5" t="s">
        <v>16</v>
      </c>
      <c r="B21" s="6">
        <f>B35</f>
        <v>293531997</v>
      </c>
    </row>
    <row r="22" spans="1:3" x14ac:dyDescent="0.25">
      <c r="A22" s="5" t="s">
        <v>17</v>
      </c>
      <c r="B22" s="6">
        <f>B36</f>
        <v>2616645</v>
      </c>
    </row>
    <row r="23" spans="1:3" x14ac:dyDescent="0.25">
      <c r="A23" s="5" t="s">
        <v>18</v>
      </c>
      <c r="B23" s="6">
        <f>B37</f>
        <v>94234735</v>
      </c>
    </row>
    <row r="24" spans="1:3" x14ac:dyDescent="0.25">
      <c r="A24" s="5" t="s">
        <v>19</v>
      </c>
      <c r="B24" s="6">
        <f>B39</f>
        <v>4571447</v>
      </c>
    </row>
    <row r="25" spans="1:3" x14ac:dyDescent="0.25">
      <c r="A25" s="3" t="s">
        <v>20</v>
      </c>
      <c r="B25" s="7">
        <f>B21+B22+B23-B24</f>
        <v>385811930</v>
      </c>
      <c r="C25" s="10"/>
    </row>
    <row r="26" spans="1:3" x14ac:dyDescent="0.25">
      <c r="A26" s="5" t="s">
        <v>21</v>
      </c>
      <c r="B26" s="6">
        <f>B38</f>
        <v>245419708</v>
      </c>
    </row>
    <row r="27" spans="1:3" x14ac:dyDescent="0.25">
      <c r="A27" s="5" t="s">
        <v>22</v>
      </c>
      <c r="B27" s="6">
        <f>B32+B33</f>
        <v>264534</v>
      </c>
    </row>
    <row r="28" spans="1:3" x14ac:dyDescent="0.25">
      <c r="A28" s="3" t="s">
        <v>23</v>
      </c>
      <c r="B28" s="7">
        <f>B26+B27</f>
        <v>245684242</v>
      </c>
    </row>
    <row r="29" spans="1:3" x14ac:dyDescent="0.25">
      <c r="A29" s="8" t="s">
        <v>36</v>
      </c>
      <c r="B29" s="9">
        <f>(0.82*B25/B28)/100</f>
        <v>1.2876926091173562E-2</v>
      </c>
    </row>
    <row r="30" spans="1:3" ht="15.75" thickBot="1" x14ac:dyDescent="0.3"/>
    <row r="31" spans="1:3" ht="31.5" x14ac:dyDescent="0.25">
      <c r="A31" s="1" t="s">
        <v>24</v>
      </c>
      <c r="B31" s="2" t="s">
        <v>34</v>
      </c>
    </row>
    <row r="32" spans="1:3" x14ac:dyDescent="0.25">
      <c r="A32" s="5" t="s">
        <v>6</v>
      </c>
      <c r="B32" s="6">
        <f>B8</f>
        <v>263551</v>
      </c>
    </row>
    <row r="33" spans="1:3" x14ac:dyDescent="0.25">
      <c r="A33" s="5" t="s">
        <v>25</v>
      </c>
      <c r="B33" s="6">
        <f>B9</f>
        <v>983</v>
      </c>
    </row>
    <row r="34" spans="1:3" x14ac:dyDescent="0.25">
      <c r="A34" s="3" t="s">
        <v>26</v>
      </c>
      <c r="B34" s="7">
        <f>B32+B33</f>
        <v>264534</v>
      </c>
    </row>
    <row r="35" spans="1:3" x14ac:dyDescent="0.25">
      <c r="A35" s="5" t="s">
        <v>10</v>
      </c>
      <c r="B35" s="6">
        <f>B2</f>
        <v>293531997</v>
      </c>
      <c r="C35" s="11"/>
    </row>
    <row r="36" spans="1:3" x14ac:dyDescent="0.25">
      <c r="A36" s="5" t="s">
        <v>27</v>
      </c>
      <c r="B36" s="6">
        <f>B3</f>
        <v>2616645</v>
      </c>
    </row>
    <row r="37" spans="1:3" x14ac:dyDescent="0.25">
      <c r="A37" s="5" t="s">
        <v>12</v>
      </c>
      <c r="B37" s="6">
        <f>B4-B5</f>
        <v>94234735</v>
      </c>
    </row>
    <row r="38" spans="1:3" x14ac:dyDescent="0.25">
      <c r="A38" s="5" t="s">
        <v>28</v>
      </c>
      <c r="B38" s="6">
        <f>B7</f>
        <v>245419708</v>
      </c>
    </row>
    <row r="39" spans="1:3" x14ac:dyDescent="0.25">
      <c r="A39" s="5" t="s">
        <v>29</v>
      </c>
      <c r="B39" s="6">
        <f>B6</f>
        <v>4571447</v>
      </c>
    </row>
    <row r="40" spans="1:3" x14ac:dyDescent="0.25">
      <c r="A40" s="3" t="s">
        <v>30</v>
      </c>
      <c r="B40" s="7">
        <f>B35+B36+B37-B38-B39</f>
        <v>140392222</v>
      </c>
    </row>
    <row r="41" spans="1:3" x14ac:dyDescent="0.25">
      <c r="A41" s="8" t="s">
        <v>31</v>
      </c>
      <c r="B41" s="9">
        <f>B34/B40</f>
        <v>1.8842496844305235E-3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Indicatori</vt:lpstr>
    </vt:vector>
  </TitlesOfParts>
  <Company>Universita degli Studi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Antonino Malaspina</dc:creator>
  <cp:lastModifiedBy>Antonino Malaspina</cp:lastModifiedBy>
  <dcterms:created xsi:type="dcterms:W3CDTF">2025-05-19T15:11:59Z</dcterms:created>
  <dcterms:modified xsi:type="dcterms:W3CDTF">2025-05-20T07:02:03Z</dcterms:modified>
</cp:coreProperties>
</file>